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nius\Desktop\"/>
    </mc:Choice>
  </mc:AlternateContent>
  <bookViews>
    <workbookView xWindow="0" yWindow="0" windowWidth="20490" windowHeight="7515"/>
  </bookViews>
  <sheets>
    <sheet name="Sheet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E24" i="1"/>
  <c r="E21" i="1"/>
  <c r="E13" i="1"/>
  <c r="E8" i="1"/>
  <c r="E6" i="1"/>
  <c r="D4" i="1"/>
  <c r="F26" i="1"/>
  <c r="F24" i="1"/>
  <c r="F25" i="1"/>
  <c r="F21" i="1"/>
  <c r="F27" i="1"/>
  <c r="E12" i="1" l="1"/>
  <c r="C38" i="1" s="1"/>
  <c r="E26" i="1"/>
  <c r="E27" i="1" s="1"/>
</calcChain>
</file>

<file path=xl/comments1.xml><?xml version="1.0" encoding="utf-8"?>
<comments xmlns="http://schemas.openxmlformats.org/spreadsheetml/2006/main">
  <authors>
    <author>genius</author>
  </authors>
  <commentList>
    <comment ref="A1" authorId="0" shapeId="0">
      <text>
        <r>
          <rPr>
            <sz val="22"/>
            <color indexed="81"/>
            <rFont val="Tahoma"/>
            <family val="2"/>
          </rPr>
          <t xml:space="preserve">When you are putting formula, consider this serial number
</t>
        </r>
      </text>
    </comment>
    <comment ref="C38" authorId="0" shapeId="0">
      <text>
        <r>
          <rPr>
            <sz val="18"/>
            <color indexed="81"/>
            <rFont val="Tahoma"/>
            <family val="2"/>
          </rPr>
          <t>in cell C38=160,736
in cell C39=9,361
in view of the red cell, correction in the above formula</t>
        </r>
      </text>
    </comment>
  </commentList>
</comments>
</file>

<file path=xl/sharedStrings.xml><?xml version="1.0" encoding="utf-8"?>
<sst xmlns="http://schemas.openxmlformats.org/spreadsheetml/2006/main" count="36" uniqueCount="33">
  <si>
    <t>Description</t>
  </si>
  <si>
    <t>Gross value</t>
  </si>
  <si>
    <t>Taxable Value</t>
  </si>
  <si>
    <t>Sales tax</t>
  </si>
  <si>
    <t>Domestic Purchases from Registered Persons (excluding fixed assets)</t>
  </si>
  <si>
    <t>Domestic Purchases from Un-registered Persons</t>
  </si>
  <si>
    <t>Imports excluding fixed assets (includes value addition tax on commercial imports)</t>
  </si>
  <si>
    <t>Capital Goods / Fixed Assets (Domestic Purchases &amp; Imports)</t>
  </si>
  <si>
    <t>7a</t>
  </si>
  <si>
    <t>Report</t>
  </si>
  <si>
    <t>7b</t>
  </si>
  <si>
    <t>7c</t>
  </si>
  <si>
    <t>Accumulated Credit = (5 + 6 - 7 - 7a + 7b)</t>
  </si>
  <si>
    <t>12a.</t>
  </si>
  <si>
    <t>13a.</t>
  </si>
  <si>
    <t>13b.</t>
  </si>
  <si>
    <t>13c.</t>
  </si>
  <si>
    <t>14a.</t>
  </si>
  <si>
    <t>14b.</t>
  </si>
  <si>
    <t>Output Tax = (9 + 13a + 14a)  </t>
  </si>
  <si>
    <t>Sales Tax deducted by withholding agent(s)</t>
  </si>
  <si>
    <t>Accumulated Debit = (15 - 16)</t>
  </si>
  <si>
    <t>18a.</t>
  </si>
  <si>
    <t>23a.</t>
  </si>
  <si>
    <t>23b.</t>
  </si>
  <si>
    <t>Yes</t>
  </si>
  <si>
    <t>Admissible Credit [if 24 = Yes then 8; if 24 = No, then {least of (8-4) or "90% of 15" or 17} + {if (8-4) &lt; "90% of 15" then 4; otherwise zero}]</t>
  </si>
  <si>
    <t>Excess Unadjusted Credit [if 24 = Yes and 25 &gt; 17 then (25 - 17); otherwise zero; if 24 = No then (8 - 25)]</t>
  </si>
  <si>
    <t xml:space="preserve"> =IF(OR(D37="Yes",D38&gt;F27,(d38-f27),0,IF(d37="No",F12-D38)))</t>
  </si>
  <si>
    <t>Credit Carried forward on account of Value Addition Tax</t>
  </si>
  <si>
    <t>correction required in this formula</t>
  </si>
  <si>
    <t xml:space="preserve"> =+E2+E4+E5</t>
  </si>
  <si>
    <t xml:space="preserve"> =E6+E7-E8-E9+E10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</si>
</sst>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rgb="FFFFFFFF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indexed="81"/>
      <name val="Tahoma"/>
      <family val="2"/>
    </font>
    <font>
      <sz val="22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5D7B9D"/>
        <bgColor indexed="64"/>
      </patternFill>
    </fill>
    <fill>
      <patternFill patternType="darkUp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2" xfId="0" applyFont="1" applyBorder="1" applyAlignment="1">
      <alignment horizontal="left" vertical="center" shrinkToFit="1"/>
    </xf>
    <xf numFmtId="37" fontId="3" fillId="0" borderId="2" xfId="1" applyNumberFormat="1" applyFont="1" applyBorder="1"/>
    <xf numFmtId="164" fontId="3" fillId="3" borderId="2" xfId="1" applyNumberFormat="1" applyFont="1" applyFill="1" applyBorder="1"/>
    <xf numFmtId="164" fontId="3" fillId="0" borderId="2" xfId="1" applyNumberFormat="1" applyFont="1" applyBorder="1"/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left" vertical="center" shrinkToFit="1"/>
    </xf>
    <xf numFmtId="164" fontId="3" fillId="0" borderId="2" xfId="0" applyNumberFormat="1" applyFont="1" applyBorder="1"/>
    <xf numFmtId="0" fontId="5" fillId="0" borderId="4" xfId="0" applyFont="1" applyBorder="1" applyAlignment="1">
      <alignment horizontal="right" vertical="center"/>
    </xf>
    <xf numFmtId="0" fontId="5" fillId="0" borderId="5" xfId="0" applyFont="1" applyBorder="1" applyAlignment="1">
      <alignment vertical="center" shrinkToFit="1"/>
    </xf>
    <xf numFmtId="3" fontId="3" fillId="0" borderId="2" xfId="0" applyNumberFormat="1" applyFont="1" applyBorder="1"/>
    <xf numFmtId="0" fontId="5" fillId="0" borderId="5" xfId="0" applyFont="1" applyBorder="1" applyAlignment="1">
      <alignment horizontal="left" vertical="center" shrinkToFit="1"/>
    </xf>
    <xf numFmtId="3" fontId="3" fillId="0" borderId="2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5" fillId="0" borderId="6" xfId="0" applyFont="1" applyBorder="1" applyAlignment="1">
      <alignment vertical="center" shrinkToFit="1"/>
    </xf>
    <xf numFmtId="0" fontId="0" fillId="0" borderId="5" xfId="0" applyBorder="1" applyAlignment="1">
      <alignment horizontal="right" vertical="center" wrapText="1"/>
    </xf>
    <xf numFmtId="0" fontId="3" fillId="0" borderId="2" xfId="0" applyFont="1" applyBorder="1" applyAlignment="1">
      <alignment shrinkToFi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64" fontId="3" fillId="0" borderId="7" xfId="1" applyNumberFormat="1" applyFont="1" applyBorder="1" applyAlignment="1">
      <alignment horizontal="center"/>
    </xf>
    <xf numFmtId="164" fontId="3" fillId="0" borderId="8" xfId="1" applyNumberFormat="1" applyFont="1" applyBorder="1" applyAlignment="1">
      <alignment horizontal="center"/>
    </xf>
    <xf numFmtId="164" fontId="3" fillId="0" borderId="9" xfId="1" applyNumberFormat="1" applyFont="1" applyBorder="1" applyAlignment="1">
      <alignment horizontal="center"/>
    </xf>
    <xf numFmtId="0" fontId="3" fillId="0" borderId="0" xfId="0" applyFont="1" applyAlignment="1">
      <alignment shrinkToFit="1"/>
    </xf>
    <xf numFmtId="164" fontId="3" fillId="4" borderId="7" xfId="1" applyNumberFormat="1" applyFont="1" applyFill="1" applyBorder="1" applyAlignment="1">
      <alignment horizontal="center"/>
    </xf>
    <xf numFmtId="164" fontId="3" fillId="4" borderId="8" xfId="1" applyNumberFormat="1" applyFont="1" applyFill="1" applyBorder="1" applyAlignment="1">
      <alignment horizontal="center"/>
    </xf>
    <xf numFmtId="164" fontId="3" fillId="4" borderId="9" xfId="1" applyNumberFormat="1" applyFont="1" applyFill="1" applyBorder="1" applyAlignment="1">
      <alignment horizontal="center"/>
    </xf>
    <xf numFmtId="164" fontId="2" fillId="0" borderId="0" xfId="0" applyNumberFormat="1" applyFont="1"/>
    <xf numFmtId="0" fontId="3" fillId="5" borderId="2" xfId="0" applyFont="1" applyFill="1" applyBorder="1" applyAlignment="1">
      <alignment shrinkToFit="1"/>
    </xf>
    <xf numFmtId="164" fontId="3" fillId="4" borderId="0" xfId="1" applyNumberFormat="1" applyFont="1" applyFill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0"/>
  <sheetViews>
    <sheetView tabSelected="1" topLeftCell="A23" zoomScale="70" zoomScaleNormal="70" workbookViewId="0">
      <selection activeCell="B26" sqref="B26"/>
    </sheetView>
  </sheetViews>
  <sheetFormatPr defaultRowHeight="20.100000000000001" customHeight="1" x14ac:dyDescent="0.3"/>
  <cols>
    <col min="1" max="1" width="32.42578125" style="2" customWidth="1"/>
    <col min="2" max="2" width="130" style="28" customWidth="1"/>
    <col min="3" max="5" width="14.7109375" style="2" customWidth="1"/>
    <col min="6" max="6" width="20" style="1" bestFit="1" customWidth="1"/>
    <col min="7" max="7" width="17.140625" style="1" customWidth="1"/>
    <col min="8" max="16384" width="9.140625" style="1"/>
  </cols>
  <sheetData>
    <row r="1" spans="1:6" ht="20.100000000000001" customHeight="1" x14ac:dyDescent="0.3">
      <c r="B1" s="3" t="s">
        <v>0</v>
      </c>
      <c r="C1" s="4" t="s">
        <v>1</v>
      </c>
      <c r="D1" s="4" t="s">
        <v>2</v>
      </c>
      <c r="E1" s="4" t="s">
        <v>3</v>
      </c>
    </row>
    <row r="2" spans="1:6" ht="20.100000000000001" customHeight="1" x14ac:dyDescent="0.3">
      <c r="A2" s="5">
        <v>1</v>
      </c>
      <c r="B2" s="6" t="s">
        <v>4</v>
      </c>
      <c r="C2" s="7">
        <v>1</v>
      </c>
      <c r="D2" s="7">
        <v>0</v>
      </c>
      <c r="E2" s="7">
        <v>0</v>
      </c>
    </row>
    <row r="3" spans="1:6" ht="20.100000000000001" customHeight="1" x14ac:dyDescent="0.3">
      <c r="A3" s="5">
        <v>2</v>
      </c>
      <c r="B3" s="6" t="s">
        <v>5</v>
      </c>
      <c r="C3" s="7">
        <v>0</v>
      </c>
      <c r="D3" s="8"/>
      <c r="E3" s="8"/>
    </row>
    <row r="4" spans="1:6" ht="20.100000000000001" customHeight="1" x14ac:dyDescent="0.3">
      <c r="A4" s="5">
        <v>3</v>
      </c>
      <c r="B4" s="6" t="s">
        <v>6</v>
      </c>
      <c r="C4" s="9">
        <v>600876</v>
      </c>
      <c r="D4" s="9">
        <f>C4</f>
        <v>600876</v>
      </c>
      <c r="E4" s="9">
        <v>77681</v>
      </c>
    </row>
    <row r="5" spans="1:6" ht="20.100000000000001" customHeight="1" x14ac:dyDescent="0.3">
      <c r="A5" s="5">
        <v>4</v>
      </c>
      <c r="B5" s="6" t="s">
        <v>7</v>
      </c>
      <c r="C5" s="7">
        <v>0</v>
      </c>
      <c r="D5" s="7">
        <v>0</v>
      </c>
      <c r="E5" s="7">
        <v>0</v>
      </c>
    </row>
    <row r="6" spans="1:6" ht="20.100000000000001" customHeight="1" x14ac:dyDescent="0.3">
      <c r="A6" s="5">
        <v>5</v>
      </c>
      <c r="B6" s="6"/>
      <c r="C6" s="8"/>
      <c r="D6" s="8"/>
      <c r="E6" s="9">
        <f>+E2+E4+E5</f>
        <v>77681</v>
      </c>
      <c r="F6" s="1" t="s">
        <v>31</v>
      </c>
    </row>
    <row r="7" spans="1:6" ht="20.100000000000001" customHeight="1" x14ac:dyDescent="0.3">
      <c r="A7" s="5">
        <v>6</v>
      </c>
      <c r="B7" s="6"/>
      <c r="C7" s="8"/>
      <c r="D7" s="8"/>
      <c r="E7" s="9">
        <v>93679</v>
      </c>
    </row>
    <row r="8" spans="1:6" ht="20.100000000000001" customHeight="1" x14ac:dyDescent="0.3">
      <c r="A8" s="5">
        <v>7</v>
      </c>
      <c r="B8" s="6"/>
      <c r="C8" s="8"/>
      <c r="D8" s="8"/>
      <c r="E8" s="7">
        <f>E2</f>
        <v>0</v>
      </c>
    </row>
    <row r="9" spans="1:6" ht="20.100000000000001" customHeight="1" x14ac:dyDescent="0.3">
      <c r="A9" s="10" t="s">
        <v>8</v>
      </c>
      <c r="B9" s="6"/>
      <c r="C9" s="9"/>
      <c r="D9" s="9" t="s">
        <v>9</v>
      </c>
      <c r="E9" s="9">
        <v>5239</v>
      </c>
    </row>
    <row r="10" spans="1:6" ht="20.100000000000001" customHeight="1" x14ac:dyDescent="0.3">
      <c r="A10" s="10" t="s">
        <v>10</v>
      </c>
      <c r="B10" s="6"/>
      <c r="C10" s="9"/>
      <c r="D10" s="9" t="s">
        <v>9</v>
      </c>
      <c r="E10" s="9">
        <v>3976</v>
      </c>
    </row>
    <row r="11" spans="1:6" ht="20.100000000000001" customHeight="1" x14ac:dyDescent="0.3">
      <c r="A11" s="10" t="s">
        <v>11</v>
      </c>
      <c r="B11" s="6"/>
      <c r="C11" s="9"/>
      <c r="D11" s="9" t="s">
        <v>9</v>
      </c>
      <c r="E11" s="9">
        <v>33148</v>
      </c>
    </row>
    <row r="12" spans="1:6" ht="20.100000000000001" customHeight="1" x14ac:dyDescent="0.3">
      <c r="A12" s="5">
        <v>8</v>
      </c>
      <c r="B12" s="11" t="s">
        <v>12</v>
      </c>
      <c r="C12" s="5"/>
      <c r="D12" s="5"/>
      <c r="E12" s="12">
        <f>E6+E7-E8-E9+E10</f>
        <v>170097</v>
      </c>
      <c r="F12" s="32" t="s">
        <v>32</v>
      </c>
    </row>
    <row r="13" spans="1:6" ht="20.100000000000001" customHeight="1" x14ac:dyDescent="0.3">
      <c r="A13" s="13">
        <v>9</v>
      </c>
      <c r="B13" s="14"/>
      <c r="C13" s="15">
        <v>1331640</v>
      </c>
      <c r="D13" s="15">
        <v>1181880</v>
      </c>
      <c r="E13" s="15">
        <f>D13*17%</f>
        <v>200919.6</v>
      </c>
    </row>
    <row r="14" spans="1:6" ht="20.100000000000001" customHeight="1" x14ac:dyDescent="0.3">
      <c r="A14" s="13">
        <v>10</v>
      </c>
      <c r="B14" s="14"/>
      <c r="C14" s="15">
        <v>0</v>
      </c>
      <c r="D14" s="15">
        <v>0</v>
      </c>
      <c r="E14" s="15">
        <v>0</v>
      </c>
    </row>
    <row r="15" spans="1:6" ht="20.100000000000001" customHeight="1" x14ac:dyDescent="0.3">
      <c r="A15" s="13">
        <v>11</v>
      </c>
      <c r="B15" s="14"/>
      <c r="C15" s="15">
        <v>0</v>
      </c>
      <c r="D15" s="8"/>
      <c r="E15" s="8"/>
    </row>
    <row r="16" spans="1:6" ht="20.100000000000001" customHeight="1" x14ac:dyDescent="0.3">
      <c r="A16" s="13">
        <v>12</v>
      </c>
      <c r="B16" s="14"/>
      <c r="C16" s="8"/>
      <c r="D16" s="8"/>
      <c r="E16" s="15">
        <v>0</v>
      </c>
    </row>
    <row r="17" spans="1:6" ht="20.100000000000001" customHeight="1" x14ac:dyDescent="0.3">
      <c r="A17" s="13" t="s">
        <v>13</v>
      </c>
      <c r="B17" s="16"/>
      <c r="C17" s="8"/>
      <c r="D17" s="8"/>
      <c r="E17" s="15">
        <v>0</v>
      </c>
    </row>
    <row r="18" spans="1:6" ht="20.100000000000001" customHeight="1" x14ac:dyDescent="0.3">
      <c r="A18" s="13">
        <v>13</v>
      </c>
      <c r="B18" s="16"/>
      <c r="C18" s="17">
        <v>0</v>
      </c>
      <c r="D18" s="17"/>
      <c r="E18" s="15">
        <v>0</v>
      </c>
    </row>
    <row r="19" spans="1:6" ht="20.100000000000001" customHeight="1" x14ac:dyDescent="0.3">
      <c r="A19" s="13" t="s">
        <v>14</v>
      </c>
      <c r="B19" s="14"/>
      <c r="C19" s="8"/>
      <c r="D19" s="8"/>
      <c r="E19" s="15">
        <v>0</v>
      </c>
      <c r="F19" s="18"/>
    </row>
    <row r="20" spans="1:6" ht="20.100000000000001" customHeight="1" x14ac:dyDescent="0.3">
      <c r="A20" s="13" t="s">
        <v>15</v>
      </c>
      <c r="B20" s="14"/>
      <c r="C20" s="8"/>
      <c r="D20" s="8"/>
      <c r="E20" s="15">
        <v>0</v>
      </c>
      <c r="F20" s="18"/>
    </row>
    <row r="21" spans="1:6" ht="20.100000000000001" customHeight="1" x14ac:dyDescent="0.3">
      <c r="A21" s="13" t="s">
        <v>16</v>
      </c>
      <c r="B21" s="14"/>
      <c r="C21" s="8"/>
      <c r="D21" s="8"/>
      <c r="E21" s="15">
        <f>E18-(E19+E20)</f>
        <v>0</v>
      </c>
      <c r="F21" s="1" t="str">
        <f ca="1">_xlfn.FORMULATEXT(E21)</f>
        <v>=E18-(E19+E20)</v>
      </c>
    </row>
    <row r="22" spans="1:6" ht="20.100000000000001" customHeight="1" x14ac:dyDescent="0.3">
      <c r="A22" s="13">
        <v>14</v>
      </c>
      <c r="B22" s="14"/>
      <c r="C22" s="17">
        <v>0</v>
      </c>
      <c r="D22" s="17"/>
      <c r="E22" s="15">
        <v>0</v>
      </c>
    </row>
    <row r="23" spans="1:6" ht="20.100000000000001" customHeight="1" x14ac:dyDescent="0.3">
      <c r="A23" s="13" t="s">
        <v>17</v>
      </c>
      <c r="B23" s="14"/>
      <c r="C23" s="8"/>
      <c r="D23" s="8"/>
      <c r="E23" s="15">
        <v>0</v>
      </c>
    </row>
    <row r="24" spans="1:6" ht="20.100000000000001" customHeight="1" x14ac:dyDescent="0.3">
      <c r="A24" s="13" t="s">
        <v>18</v>
      </c>
      <c r="B24" s="14"/>
      <c r="C24" s="8"/>
      <c r="D24" s="8"/>
      <c r="E24" s="15">
        <f>E22-E23</f>
        <v>0</v>
      </c>
      <c r="F24" s="1" t="str">
        <f ca="1">_xlfn.FORMULATEXT(E24)</f>
        <v>=E22-E23</v>
      </c>
    </row>
    <row r="25" spans="1:6" ht="20.100000000000001" customHeight="1" x14ac:dyDescent="0.3">
      <c r="A25" s="13">
        <v>15</v>
      </c>
      <c r="B25" s="14" t="s">
        <v>19</v>
      </c>
      <c r="C25" s="15"/>
      <c r="D25" s="15"/>
      <c r="E25" s="15">
        <f>E13+E19+E23</f>
        <v>200919.6</v>
      </c>
      <c r="F25" s="1" t="str">
        <f ca="1">_xlfn.FORMULATEXT(E25)</f>
        <v>=E13+E19+E23</v>
      </c>
    </row>
    <row r="26" spans="1:6" ht="20.100000000000001" customHeight="1" x14ac:dyDescent="0.3">
      <c r="A26" s="13">
        <v>16</v>
      </c>
      <c r="B26" s="14" t="s">
        <v>20</v>
      </c>
      <c r="C26" s="15"/>
      <c r="D26" s="15"/>
      <c r="E26" s="15">
        <f>E25*20%</f>
        <v>40183.920000000006</v>
      </c>
      <c r="F26" s="1" t="str">
        <f ca="1">_xlfn.FORMULATEXT(E26)</f>
        <v>=E25*20%</v>
      </c>
    </row>
    <row r="27" spans="1:6" ht="20.100000000000001" customHeight="1" x14ac:dyDescent="0.3">
      <c r="A27" s="13">
        <v>17</v>
      </c>
      <c r="B27" s="14" t="s">
        <v>21</v>
      </c>
      <c r="C27" s="15"/>
      <c r="D27" s="15"/>
      <c r="E27" s="15">
        <f>E25-E26</f>
        <v>160735.67999999999</v>
      </c>
      <c r="F27" s="1" t="str">
        <f ca="1">_xlfn.FORMULATEXT(E27)</f>
        <v>=E25-E26</v>
      </c>
    </row>
    <row r="28" spans="1:6" ht="20.100000000000001" customHeight="1" x14ac:dyDescent="0.3">
      <c r="A28" s="13">
        <v>18</v>
      </c>
      <c r="B28" s="14"/>
      <c r="C28" s="15"/>
      <c r="D28" s="15"/>
      <c r="E28" s="15"/>
    </row>
    <row r="29" spans="1:6" ht="20.100000000000001" customHeight="1" x14ac:dyDescent="0.3">
      <c r="A29" s="13" t="s">
        <v>22</v>
      </c>
      <c r="B29" s="14"/>
      <c r="C29" s="15"/>
      <c r="D29" s="15"/>
      <c r="E29" s="15"/>
    </row>
    <row r="30" spans="1:6" ht="20.100000000000001" customHeight="1" x14ac:dyDescent="0.3">
      <c r="A30" s="13">
        <v>19</v>
      </c>
      <c r="B30" s="16"/>
      <c r="C30" s="15"/>
      <c r="D30" s="15"/>
      <c r="E30" s="15"/>
    </row>
    <row r="31" spans="1:6" ht="20.100000000000001" customHeight="1" x14ac:dyDescent="0.3">
      <c r="A31" s="13">
        <v>20</v>
      </c>
      <c r="B31" s="16"/>
      <c r="C31" s="15"/>
      <c r="D31" s="15"/>
      <c r="E31" s="15"/>
    </row>
    <row r="32" spans="1:6" ht="20.100000000000001" customHeight="1" x14ac:dyDescent="0.3">
      <c r="A32" s="13">
        <v>21</v>
      </c>
      <c r="B32" s="14"/>
      <c r="C32" s="15"/>
      <c r="D32" s="15"/>
      <c r="E32" s="15"/>
    </row>
    <row r="33" spans="1:7" ht="20.100000000000001" customHeight="1" x14ac:dyDescent="0.3">
      <c r="A33" s="13">
        <v>22</v>
      </c>
      <c r="B33" s="14"/>
      <c r="C33" s="15"/>
      <c r="D33" s="15"/>
      <c r="E33" s="15"/>
    </row>
    <row r="34" spans="1:7" ht="20.100000000000001" customHeight="1" x14ac:dyDescent="0.3">
      <c r="A34" s="13">
        <v>23</v>
      </c>
      <c r="B34" s="14"/>
      <c r="C34" s="15"/>
      <c r="D34" s="15"/>
      <c r="E34" s="15"/>
    </row>
    <row r="35" spans="1:7" ht="20.100000000000001" customHeight="1" x14ac:dyDescent="0.3">
      <c r="A35" s="13" t="s">
        <v>23</v>
      </c>
      <c r="B35" s="14"/>
      <c r="C35" s="15"/>
      <c r="D35" s="15"/>
      <c r="E35" s="15"/>
    </row>
    <row r="36" spans="1:7" ht="20.100000000000001" customHeight="1" x14ac:dyDescent="0.3">
      <c r="A36" s="13" t="s">
        <v>24</v>
      </c>
      <c r="B36" s="19"/>
      <c r="C36" s="15"/>
      <c r="D36" s="15"/>
      <c r="E36" s="15"/>
    </row>
    <row r="37" spans="1:7" ht="20.100000000000001" customHeight="1" x14ac:dyDescent="0.3">
      <c r="A37" s="20">
        <v>24</v>
      </c>
      <c r="B37" s="21"/>
      <c r="C37" s="22" t="s">
        <v>25</v>
      </c>
      <c r="D37" s="23"/>
      <c r="E37" s="24"/>
    </row>
    <row r="38" spans="1:7" ht="20.100000000000001" customHeight="1" x14ac:dyDescent="0.3">
      <c r="A38" s="20">
        <v>25</v>
      </c>
      <c r="B38" s="33" t="s">
        <v>26</v>
      </c>
      <c r="C38" s="29">
        <f>IF(C37="Yes",E12,IF(C37="No",E12-E5+E12-E5&lt;90%*E25,E5))</f>
        <v>170097</v>
      </c>
      <c r="D38" s="30"/>
      <c r="E38" s="31"/>
      <c r="F38" s="34"/>
      <c r="G38" s="1" t="s">
        <v>30</v>
      </c>
    </row>
    <row r="39" spans="1:7" ht="20.100000000000001" customHeight="1" x14ac:dyDescent="0.3">
      <c r="A39" s="20">
        <v>26</v>
      </c>
      <c r="B39" s="33" t="s">
        <v>27</v>
      </c>
      <c r="C39" s="29" t="s">
        <v>28</v>
      </c>
      <c r="D39" s="30"/>
      <c r="E39" s="31"/>
      <c r="F39" s="34"/>
      <c r="G39" s="1" t="s">
        <v>30</v>
      </c>
    </row>
    <row r="40" spans="1:7" ht="20.100000000000001" customHeight="1" x14ac:dyDescent="0.3">
      <c r="A40" s="20">
        <v>27</v>
      </c>
      <c r="B40" s="21" t="s">
        <v>29</v>
      </c>
      <c r="C40" s="25">
        <v>95038</v>
      </c>
      <c r="D40" s="26"/>
      <c r="E40" s="27"/>
      <c r="F40" s="35"/>
    </row>
  </sheetData>
  <mergeCells count="6">
    <mergeCell ref="C18:D18"/>
    <mergeCell ref="C22:D22"/>
    <mergeCell ref="C37:E37"/>
    <mergeCell ref="C38:E38"/>
    <mergeCell ref="C39:E39"/>
    <mergeCell ref="C40:E40"/>
  </mergeCells>
  <dataValidations count="1">
    <dataValidation type="list" allowBlank="1" showInputMessage="1" showErrorMessage="1" sqref="C37:E37">
      <formula1>"Yes,No"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genius</dc:creator>
  <cp:lastModifiedBy>genius</cp:lastModifiedBy>
  <dcterms:created xsi:type="dcterms:W3CDTF">2017-05-16T05:33:24Z</dcterms:created>
  <dcterms:modified xsi:type="dcterms:W3CDTF">2017-05-16T06:20:41Z</dcterms:modified>
</cp:coreProperties>
</file>