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idhar.gowda\Desktop\"/>
    </mc:Choice>
  </mc:AlternateContent>
  <bookViews>
    <workbookView xWindow="0" yWindow="1350" windowWidth="20490" windowHeight="9195"/>
  </bookViews>
  <sheets>
    <sheet name="Sheet1" sheetId="1" r:id="rId1"/>
    <sheet name="Data for Vlookup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P7" i="1" l="1"/>
  <c r="P6" i="1" l="1"/>
  <c r="P5" i="1"/>
  <c r="P4" i="1"/>
  <c r="P3" i="1"/>
  <c r="P2" i="1"/>
  <c r="B3" i="1" l="1"/>
  <c r="G4" i="2"/>
  <c r="F4" i="2"/>
</calcChain>
</file>

<file path=xl/sharedStrings.xml><?xml version="1.0" encoding="utf-8"?>
<sst xmlns="http://schemas.openxmlformats.org/spreadsheetml/2006/main" count="263" uniqueCount="163">
  <si>
    <t>Q4 2015-2016</t>
  </si>
  <si>
    <t>Q1 2016-2017</t>
  </si>
  <si>
    <t>Q2 2016-2017</t>
  </si>
  <si>
    <t>Q3 2016-2017</t>
  </si>
  <si>
    <t>Q4 2016-2017</t>
  </si>
  <si>
    <t>Expected Close Date</t>
  </si>
  <si>
    <t>Expected Close Quarter</t>
  </si>
  <si>
    <t>Apr</t>
  </si>
  <si>
    <t>Q1</t>
  </si>
  <si>
    <t>Q3 2015-2016 &amp; Earlier</t>
  </si>
  <si>
    <t>May</t>
  </si>
  <si>
    <t>DR Mortgage Services</t>
  </si>
  <si>
    <t>Jun</t>
  </si>
  <si>
    <t>Digital Risk</t>
  </si>
  <si>
    <t>Jul</t>
  </si>
  <si>
    <t>Q2</t>
  </si>
  <si>
    <t>Investor Services</t>
  </si>
  <si>
    <t>Aug</t>
  </si>
  <si>
    <t>DR Due Diligence</t>
  </si>
  <si>
    <t>Q3 2016-2017 Onwards</t>
  </si>
  <si>
    <t>Sep</t>
  </si>
  <si>
    <t>DR Valuation Services</t>
  </si>
  <si>
    <t>Oct</t>
  </si>
  <si>
    <t>Q3</t>
  </si>
  <si>
    <t>DR Quality Control</t>
  </si>
  <si>
    <t>Nov</t>
  </si>
  <si>
    <t>DR Analytics</t>
  </si>
  <si>
    <t>Dec</t>
  </si>
  <si>
    <t>Jan</t>
  </si>
  <si>
    <t>Q4</t>
  </si>
  <si>
    <t>Feb</t>
  </si>
  <si>
    <t>Mar</t>
  </si>
  <si>
    <t>Market Unit</t>
  </si>
  <si>
    <t>Insurance</t>
  </si>
  <si>
    <t>Ganesh</t>
  </si>
  <si>
    <t>HP</t>
  </si>
  <si>
    <t>Raj Patil</t>
  </si>
  <si>
    <t>Enterprise</t>
  </si>
  <si>
    <t>Rajesh</t>
  </si>
  <si>
    <t>IS</t>
  </si>
  <si>
    <t>Raj V</t>
  </si>
  <si>
    <t>BCM</t>
  </si>
  <si>
    <t>Donald</t>
  </si>
  <si>
    <t>Emerging Geo</t>
  </si>
  <si>
    <t>PA Krishnan</t>
  </si>
  <si>
    <t>Specialized MU</t>
  </si>
  <si>
    <t>SMU</t>
  </si>
  <si>
    <t>New Ventures</t>
  </si>
  <si>
    <t>Dinesh</t>
  </si>
  <si>
    <t>from</t>
  </si>
  <si>
    <t>to</t>
  </si>
  <si>
    <t>bucket</t>
  </si>
  <si>
    <t>Upto A Month</t>
  </si>
  <si>
    <t>1 to 3 Months</t>
  </si>
  <si>
    <t>3 to 6 Months</t>
  </si>
  <si>
    <t>6 to 12 Months</t>
  </si>
  <si>
    <t>1 Year and Above</t>
  </si>
  <si>
    <t>Emerging</t>
  </si>
  <si>
    <t>Elango R</t>
  </si>
  <si>
    <t>Applications</t>
  </si>
  <si>
    <t>Apps</t>
  </si>
  <si>
    <t>Infrastructure</t>
  </si>
  <si>
    <t>BPO</t>
  </si>
  <si>
    <t>Not Available</t>
  </si>
  <si>
    <t>Wyde-Wynsure</t>
  </si>
  <si>
    <t>HP ES</t>
  </si>
  <si>
    <t>Vikas</t>
  </si>
  <si>
    <t>HP Non ES</t>
  </si>
  <si>
    <t>Sudhir</t>
  </si>
  <si>
    <t>Sub Market Unit</t>
  </si>
  <si>
    <t>From</t>
  </si>
  <si>
    <t>Probability Band</t>
  </si>
  <si>
    <t>India</t>
  </si>
  <si>
    <t>US and Canada, Matured Geo</t>
  </si>
  <si>
    <t>US &amp; Canada</t>
  </si>
  <si>
    <t>0-39</t>
  </si>
  <si>
    <t>UK and Ireland - Matured Geo</t>
  </si>
  <si>
    <t>UK &amp; I</t>
  </si>
  <si>
    <t>40-69</t>
  </si>
  <si>
    <t>Benelux, Matured Geo</t>
  </si>
  <si>
    <t>Benelux</t>
  </si>
  <si>
    <t>70-79</t>
  </si>
  <si>
    <t>SE Asia</t>
  </si>
  <si>
    <t>SEA</t>
  </si>
  <si>
    <t>80-89</t>
  </si>
  <si>
    <t>SL</t>
  </si>
  <si>
    <t>Sri Lanka</t>
  </si>
  <si>
    <t>90-100</t>
  </si>
  <si>
    <t>ANZ, Matured Geo</t>
  </si>
  <si>
    <t>ANZ</t>
  </si>
  <si>
    <t>ME-2(AD-Ku-Bah)</t>
  </si>
  <si>
    <t>Middle East</t>
  </si>
  <si>
    <t>BCM US and Canada</t>
  </si>
  <si>
    <t>AIG Global</t>
  </si>
  <si>
    <t>GA-AIG</t>
  </si>
  <si>
    <t>Global Manager - Fed Ex</t>
  </si>
  <si>
    <t>GA-FedEx</t>
  </si>
  <si>
    <t>PES</t>
  </si>
  <si>
    <t>Product Engineering Services</t>
  </si>
  <si>
    <t>Payment solutions</t>
  </si>
  <si>
    <t>Payment Solutions</t>
  </si>
  <si>
    <t>UK &amp; Ireland &amp; ZFS</t>
  </si>
  <si>
    <t>Wyde-Europe</t>
  </si>
  <si>
    <t>WYDE</t>
  </si>
  <si>
    <t>BCM ANZ</t>
  </si>
  <si>
    <t>BCM UK - Ireland and Benelux</t>
  </si>
  <si>
    <t>HPES - EMEA</t>
  </si>
  <si>
    <t>EMEA</t>
  </si>
  <si>
    <t>HPES - Americas</t>
  </si>
  <si>
    <t>HPES - APJ</t>
  </si>
  <si>
    <t>APJ</t>
  </si>
  <si>
    <t>Karnataka</t>
  </si>
  <si>
    <t>Rajasthan</t>
  </si>
  <si>
    <t>Horizontal Solutions-ERP</t>
  </si>
  <si>
    <t>ERP</t>
  </si>
  <si>
    <t>Horizontal Solutions-CRM</t>
  </si>
  <si>
    <t>CRM</t>
  </si>
  <si>
    <t>Specialized BPO Solutions</t>
  </si>
  <si>
    <t>BPO international</t>
  </si>
  <si>
    <t>Analytics</t>
  </si>
  <si>
    <t>Mobility</t>
  </si>
  <si>
    <t>ERP-SAP</t>
  </si>
  <si>
    <t>ERP-Oracle</t>
  </si>
  <si>
    <t>HP-PES</t>
  </si>
  <si>
    <t>Wyde-US</t>
  </si>
  <si>
    <t>Wyde-Others</t>
  </si>
  <si>
    <t>Eldorado</t>
  </si>
  <si>
    <t>SMU - Global Client Services</t>
  </si>
  <si>
    <t>SMU - Global Sales</t>
  </si>
  <si>
    <t>Global Account – Fed Ex</t>
  </si>
  <si>
    <t>Servicing</t>
  </si>
  <si>
    <t>GDU Maintain</t>
  </si>
  <si>
    <t>HP Conversion</t>
  </si>
  <si>
    <t>HPES - ANZ</t>
  </si>
  <si>
    <t>SMU - Tail Accounts</t>
  </si>
  <si>
    <t>Tail Accounts</t>
  </si>
  <si>
    <t>Wyde-COE</t>
  </si>
  <si>
    <t>GRC</t>
  </si>
  <si>
    <t>Key Accounts</t>
  </si>
  <si>
    <t>ZFS/ZIG</t>
  </si>
  <si>
    <t>Zurich - UK</t>
  </si>
  <si>
    <t>AIG</t>
  </si>
  <si>
    <t>JP Morgan Chase</t>
  </si>
  <si>
    <t>TORONTO DOMINION BANK</t>
  </si>
  <si>
    <t>JP Morgan Chase Bank NA</t>
  </si>
  <si>
    <t>Charles Schwab Corporation</t>
  </si>
  <si>
    <t>QBE Group</t>
  </si>
  <si>
    <t>FEDEX</t>
  </si>
  <si>
    <t>General Motors (GM)</t>
  </si>
  <si>
    <t>LPL FINANCIAL</t>
  </si>
  <si>
    <t>Pfizer</t>
  </si>
  <si>
    <t>UPC Group (UPC + Telenet)</t>
  </si>
  <si>
    <t>Capital One</t>
  </si>
  <si>
    <t>Contract Value</t>
  </si>
  <si>
    <t>LOOK UP</t>
  </si>
  <si>
    <t>Contract Period in Months</t>
  </si>
  <si>
    <t>In above data, based on "Expected Close Date" and "Contract period in months" the "Contract Amount" need to distributed by Quarterly in Quarter columns highliged in Blue. Yellow.</t>
  </si>
  <si>
    <t>Total</t>
  </si>
  <si>
    <t>for First Quarter " Q1 2016-2017", since "Expected Close Date" starts at 15-Jun-16, and Q1 quarter end by 30-June-2016. So, no. of days will be 15 days. So, the value in column "Q1 2016-2017" IS 61,224.49.</t>
  </si>
  <si>
    <t>For 2nd Quarter "Q2 2016-2017", has 92 days(three months- July,Aug,Sep). So the value is 375,510.</t>
  </si>
  <si>
    <t>Same ofr 3rd Quarter</t>
  </si>
  <si>
    <t>For 4th Quarter, the Contract Period ends on 15-Feb-17. So, the 4th quarter has only 46 days. So the Value is 187,755</t>
  </si>
  <si>
    <t>Overall , Total should match with Contract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</si>
</sst>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</cellStyleXfs>
  <cellXfs count="31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4" fillId="0" borderId="0" xfId="0" applyFont="1" applyFill="1"/>
    <xf numFmtId="165" fontId="4" fillId="0" borderId="0" xfId="1" applyNumberFormat="1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43" fontId="0" fillId="0" borderId="0" xfId="0" applyNumberFormat="1"/>
    <xf numFmtId="0" fontId="4" fillId="0" borderId="0" xfId="3" applyFont="1"/>
    <xf numFmtId="164" fontId="4" fillId="0" borderId="1" xfId="4" applyNumberFormat="1" applyFont="1" applyFill="1" applyBorder="1" applyAlignment="1">
      <alignment horizontal="center" vertical="center" wrapText="1"/>
    </xf>
    <xf numFmtId="0" fontId="3" fillId="0" borderId="0" xfId="3" applyFont="1"/>
    <xf numFmtId="164" fontId="4" fillId="0" borderId="0" xfId="3" applyNumberFormat="1" applyFont="1"/>
    <xf numFmtId="0" fontId="3" fillId="0" borderId="0" xfId="3"/>
    <xf numFmtId="0" fontId="4" fillId="0" borderId="0" xfId="3" applyFont="1" applyFill="1"/>
    <xf numFmtId="0" fontId="4" fillId="0" borderId="0" xfId="3" applyFont="1" applyAlignment="1">
      <alignment horizontal="center"/>
    </xf>
    <xf numFmtId="0" fontId="2" fillId="0" borderId="0" xfId="3" applyFont="1"/>
    <xf numFmtId="0" fontId="4" fillId="0" borderId="0" xfId="3" quotePrefix="1" applyFont="1" applyFill="1"/>
    <xf numFmtId="0" fontId="4" fillId="0" borderId="1" xfId="3" applyFont="1" applyFill="1" applyBorder="1" applyAlignment="1">
      <alignment horizontal="center" vertical="center"/>
    </xf>
    <xf numFmtId="43" fontId="4" fillId="0" borderId="0" xfId="1" applyNumberFormat="1" applyFont="1" applyFill="1"/>
    <xf numFmtId="164" fontId="0" fillId="0" borderId="0" xfId="0" applyNumberFormat="1"/>
    <xf numFmtId="0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43" fontId="4" fillId="4" borderId="0" xfId="1" applyNumberFormat="1" applyFont="1" applyFill="1"/>
    <xf numFmtId="3" fontId="2" fillId="2" borderId="2" xfId="3" applyNumberFormat="1" applyFont="1" applyFill="1" applyBorder="1" applyAlignment="1">
      <alignment horizontal="center" vertical="center" wrapText="1"/>
    </xf>
    <xf numFmtId="43" fontId="0" fillId="3" borderId="0" xfId="0" applyNumberFormat="1" applyFill="1"/>
    <xf numFmtId="165" fontId="4" fillId="3" borderId="0" xfId="1" applyNumberFormat="1" applyFont="1" applyFill="1"/>
  </cellXfs>
  <cellStyles count="5">
    <cellStyle name="Comma" xfId="1" builtinId="3"/>
    <cellStyle name="Normal" xfId="0" builtinId="0"/>
    <cellStyle name="Normal 2" xfId="3"/>
    <cellStyle name="Normal 2 2" xfId="4"/>
    <cellStyle name="Normal 7 71" xfId="2"/>
  </cellStyles>
  <dxfs count="4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9" sqref="A9:A15"/>
    </sheetView>
  </sheetViews>
  <sheetFormatPr defaultRowHeight="15" x14ac:dyDescent="0.25"/>
  <cols>
    <col min="1" max="1" width="9.42578125" bestFit="1" customWidth="1"/>
    <col min="2" max="2" width="12.28515625" bestFit="1" customWidth="1"/>
    <col min="3" max="3" width="9.7109375" bestFit="1" customWidth="1"/>
    <col min="4" max="4" width="13.28515625" bestFit="1" customWidth="1"/>
    <col min="5" max="5" width="13.5703125" bestFit="1" customWidth="1"/>
    <col min="6" max="6" width="12.42578125" bestFit="1" customWidth="1"/>
    <col min="7" max="7" width="12.28515625" customWidth="1"/>
    <col min="8" max="8" width="14.42578125" customWidth="1"/>
    <col min="9" max="9" width="13.28515625" bestFit="1" customWidth="1"/>
    <col min="11" max="11" width="10" customWidth="1"/>
    <col min="12" max="12" width="7.42578125" customWidth="1"/>
    <col min="14" max="14" width="9.42578125" bestFit="1" customWidth="1"/>
    <col min="15" max="15" width="13" customWidth="1"/>
  </cols>
  <sheetData>
    <row r="1" spans="1:16" x14ac:dyDescent="0.25">
      <c r="E1">
        <v>15</v>
      </c>
      <c r="F1">
        <v>92</v>
      </c>
      <c r="G1">
        <v>92</v>
      </c>
      <c r="H1">
        <v>46</v>
      </c>
      <c r="M1" t="s">
        <v>154</v>
      </c>
    </row>
    <row r="2" spans="1:16" ht="51" x14ac:dyDescent="0.25">
      <c r="A2" s="1" t="s">
        <v>5</v>
      </c>
      <c r="B2" s="2" t="s">
        <v>6</v>
      </c>
      <c r="C2" s="8" t="s">
        <v>155</v>
      </c>
      <c r="D2" s="3" t="s">
        <v>153</v>
      </c>
      <c r="E2" s="4" t="s">
        <v>1</v>
      </c>
      <c r="F2" s="4" t="s">
        <v>2</v>
      </c>
      <c r="G2" s="4" t="s">
        <v>3</v>
      </c>
      <c r="H2" s="4" t="s">
        <v>4</v>
      </c>
      <c r="I2" s="28" t="s">
        <v>157</v>
      </c>
      <c r="M2" s="12">
        <v>58</v>
      </c>
      <c r="N2" s="12">
        <v>42369</v>
      </c>
      <c r="O2" s="13" t="s">
        <v>9</v>
      </c>
      <c r="P2" s="12">
        <f t="shared" ref="P2:P7" si="0">N2</f>
        <v>42369</v>
      </c>
    </row>
    <row r="3" spans="1:16" x14ac:dyDescent="0.25">
      <c r="A3" s="5">
        <v>42536</v>
      </c>
      <c r="B3" s="6" t="str">
        <f>LOOKUP(A3,'Data for Vlookup'!$N$3:$O$7,'Data for Vlookup'!$P$3:$P$7)</f>
        <v>Q1 2016-2017</v>
      </c>
      <c r="C3" s="6">
        <v>8</v>
      </c>
      <c r="D3" s="30">
        <v>1000000</v>
      </c>
      <c r="E3" s="27">
        <v>61224.489795918365</v>
      </c>
      <c r="F3" s="27">
        <v>375510.20408163266</v>
      </c>
      <c r="G3" s="27">
        <v>375510.20408163266</v>
      </c>
      <c r="H3" s="27">
        <v>187755.10204081633</v>
      </c>
      <c r="I3" s="29">
        <f>SUM(E3:H3)</f>
        <v>1000000</v>
      </c>
      <c r="K3" s="23"/>
      <c r="L3" s="23"/>
      <c r="M3" s="12">
        <v>42370</v>
      </c>
      <c r="N3" s="12">
        <v>42460</v>
      </c>
      <c r="O3" s="13" t="s">
        <v>0</v>
      </c>
      <c r="P3" s="12">
        <f t="shared" si="0"/>
        <v>42460</v>
      </c>
    </row>
    <row r="4" spans="1:16" x14ac:dyDescent="0.25">
      <c r="A4" s="5"/>
      <c r="B4" s="6"/>
      <c r="C4" s="6"/>
      <c r="D4" s="7"/>
      <c r="E4" s="21"/>
      <c r="F4" s="21"/>
      <c r="G4" s="21"/>
      <c r="H4" s="21"/>
      <c r="M4" s="12">
        <v>42461</v>
      </c>
      <c r="N4" s="12">
        <v>42551</v>
      </c>
      <c r="O4" s="13" t="s">
        <v>1</v>
      </c>
      <c r="P4" s="12">
        <f t="shared" si="0"/>
        <v>42551</v>
      </c>
    </row>
    <row r="5" spans="1:16" x14ac:dyDescent="0.25">
      <c r="D5" s="26"/>
      <c r="E5" s="10"/>
      <c r="F5" s="10"/>
      <c r="G5" s="10"/>
      <c r="H5" s="10"/>
      <c r="M5" s="12">
        <v>42552</v>
      </c>
      <c r="N5" s="12">
        <v>42643</v>
      </c>
      <c r="O5" s="13" t="s">
        <v>2</v>
      </c>
      <c r="P5" s="12">
        <f t="shared" si="0"/>
        <v>42643</v>
      </c>
    </row>
    <row r="6" spans="1:16" x14ac:dyDescent="0.25">
      <c r="D6" s="24"/>
      <c r="M6" s="12">
        <v>42644</v>
      </c>
      <c r="N6" s="12">
        <v>42735</v>
      </c>
      <c r="O6" s="13" t="s">
        <v>3</v>
      </c>
      <c r="P6" s="12">
        <f t="shared" si="0"/>
        <v>42735</v>
      </c>
    </row>
    <row r="7" spans="1:16" x14ac:dyDescent="0.25">
      <c r="C7" s="22"/>
      <c r="M7" s="12">
        <v>42736</v>
      </c>
      <c r="N7" s="12">
        <v>42825</v>
      </c>
      <c r="O7" s="13" t="s">
        <v>4</v>
      </c>
      <c r="P7" s="12">
        <f t="shared" si="0"/>
        <v>42825</v>
      </c>
    </row>
    <row r="8" spans="1:16" x14ac:dyDescent="0.25">
      <c r="D8" s="25"/>
      <c r="G8" s="10"/>
      <c r="K8" s="22"/>
      <c r="L8" s="22"/>
    </row>
    <row r="9" spans="1:16" x14ac:dyDescent="0.25">
      <c r="A9" t="s">
        <v>156</v>
      </c>
    </row>
    <row r="10" spans="1:16" x14ac:dyDescent="0.25">
      <c r="A10" t="s">
        <v>158</v>
      </c>
    </row>
    <row r="11" spans="1:16" x14ac:dyDescent="0.25">
      <c r="A11" t="s">
        <v>159</v>
      </c>
      <c r="G11" s="10"/>
    </row>
    <row r="12" spans="1:16" x14ac:dyDescent="0.25">
      <c r="A12" t="s">
        <v>160</v>
      </c>
    </row>
    <row r="13" spans="1:16" x14ac:dyDescent="0.25">
      <c r="A13" t="s">
        <v>161</v>
      </c>
    </row>
    <row r="15" spans="1:16" x14ac:dyDescent="0.25">
      <c r="A15" t="s">
        <v>162</v>
      </c>
    </row>
  </sheetData>
  <conditionalFormatting sqref="M2">
    <cfRule type="expression" dxfId="46" priority="22">
      <formula>$AX2="yes"</formula>
    </cfRule>
  </conditionalFormatting>
  <conditionalFormatting sqref="N2">
    <cfRule type="expression" dxfId="45" priority="21">
      <formula>$AX2="yes"</formula>
    </cfRule>
  </conditionalFormatting>
  <conditionalFormatting sqref="M3">
    <cfRule type="expression" dxfId="44" priority="20">
      <formula>$AX3="yes"</formula>
    </cfRule>
  </conditionalFormatting>
  <conditionalFormatting sqref="N3">
    <cfRule type="expression" dxfId="43" priority="19">
      <formula>$AX3="yes"</formula>
    </cfRule>
  </conditionalFormatting>
  <conditionalFormatting sqref="M4">
    <cfRule type="expression" dxfId="42" priority="18">
      <formula>$AX4="yes"</formula>
    </cfRule>
  </conditionalFormatting>
  <conditionalFormatting sqref="N4">
    <cfRule type="expression" dxfId="41" priority="17">
      <formula>$AX4="yes"</formula>
    </cfRule>
  </conditionalFormatting>
  <conditionalFormatting sqref="M5">
    <cfRule type="expression" dxfId="40" priority="16">
      <formula>$AX5="yes"</formula>
    </cfRule>
  </conditionalFormatting>
  <conditionalFormatting sqref="N5">
    <cfRule type="expression" dxfId="39" priority="15">
      <formula>$AX5="yes"</formula>
    </cfRule>
  </conditionalFormatting>
  <conditionalFormatting sqref="M6">
    <cfRule type="expression" dxfId="38" priority="14">
      <formula>$AX6="yes"</formula>
    </cfRule>
  </conditionalFormatting>
  <conditionalFormatting sqref="N6">
    <cfRule type="expression" dxfId="37" priority="13">
      <formula>$AX6="yes"</formula>
    </cfRule>
  </conditionalFormatting>
  <conditionalFormatting sqref="P2">
    <cfRule type="expression" dxfId="36" priority="12">
      <formula>$AX2="yes"</formula>
    </cfRule>
  </conditionalFormatting>
  <conditionalFormatting sqref="P3">
    <cfRule type="expression" dxfId="35" priority="7">
      <formula>$AX3="yes"</formula>
    </cfRule>
  </conditionalFormatting>
  <conditionalFormatting sqref="P4">
    <cfRule type="expression" dxfId="34" priority="6">
      <formula>$AX4="yes"</formula>
    </cfRule>
  </conditionalFormatting>
  <conditionalFormatting sqref="P5">
    <cfRule type="expression" dxfId="33" priority="5">
      <formula>$AX5="yes"</formula>
    </cfRule>
  </conditionalFormatting>
  <conditionalFormatting sqref="P6">
    <cfRule type="expression" dxfId="32" priority="4">
      <formula>$AX6="yes"</formula>
    </cfRule>
  </conditionalFormatting>
  <conditionalFormatting sqref="M7">
    <cfRule type="expression" dxfId="31" priority="3">
      <formula>$AX7="yes"</formula>
    </cfRule>
  </conditionalFormatting>
  <conditionalFormatting sqref="N7">
    <cfRule type="expression" dxfId="30" priority="2">
      <formula>$AX7="yes"</formula>
    </cfRule>
  </conditionalFormatting>
  <conditionalFormatting sqref="P7">
    <cfRule type="expression" dxfId="29" priority="1">
      <formula>$AX7="yes"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28"/>
  <sheetViews>
    <sheetView zoomScale="90" zoomScaleNormal="90" workbookViewId="0">
      <pane ySplit="1" topLeftCell="A2" activePane="bottomLeft" state="frozen"/>
      <selection pane="bottomLeft" activeCell="N3" sqref="N3:P7"/>
    </sheetView>
  </sheetViews>
  <sheetFormatPr defaultRowHeight="12.75" x14ac:dyDescent="0.2"/>
  <cols>
    <col min="1" max="1" width="9.140625" style="11"/>
    <col min="2" max="2" width="27.28515625" style="11" bestFit="1" customWidth="1"/>
    <col min="3" max="3" width="10.5703125" style="11" bestFit="1" customWidth="1"/>
    <col min="4" max="4" width="15.7109375" style="11" bestFit="1" customWidth="1"/>
    <col min="5" max="5" width="13.85546875" style="11" bestFit="1" customWidth="1"/>
    <col min="6" max="6" width="12.28515625" style="11" bestFit="1" customWidth="1"/>
    <col min="7" max="16384" width="9.140625" style="11"/>
  </cols>
  <sheetData>
    <row r="3" spans="2:16" x14ac:dyDescent="0.2">
      <c r="B3" s="11" t="s">
        <v>7</v>
      </c>
      <c r="C3" s="11">
        <v>4</v>
      </c>
      <c r="D3" s="11" t="s">
        <v>8</v>
      </c>
      <c r="N3" s="12">
        <v>58</v>
      </c>
      <c r="O3" s="12">
        <v>42369</v>
      </c>
      <c r="P3" s="13" t="s">
        <v>9</v>
      </c>
    </row>
    <row r="4" spans="2:16" x14ac:dyDescent="0.2">
      <c r="B4" s="11" t="s">
        <v>10</v>
      </c>
      <c r="C4" s="11">
        <v>5</v>
      </c>
      <c r="D4" s="11" t="s">
        <v>8</v>
      </c>
      <c r="E4" s="14">
        <v>42112</v>
      </c>
      <c r="F4" s="11" t="str">
        <f>IF(MONTH(E4)&gt;=4,CONCATENATE(VLOOKUP(MONTH(E4),'Data for Vlookup'!$C$3:$D$14,2,0)," ",YEAR(E4),"-",YEAR(E4)+1),IF(MONTH(E4)&lt;=3,CONCATENATE(VLOOKUP(MONTH(E4),'Data for Vlookup'!$C$3:$D$14,2,0)," ",YEAR(E4)-1,"-",YEAR(E4))))</f>
        <v>Q1 2015-2016</v>
      </c>
      <c r="G4" s="11">
        <f>YEAR(E4)</f>
        <v>2015</v>
      </c>
      <c r="I4" s="11" t="s">
        <v>11</v>
      </c>
      <c r="N4" s="12">
        <v>42370</v>
      </c>
      <c r="O4" s="12">
        <v>42460</v>
      </c>
      <c r="P4" s="13" t="s">
        <v>0</v>
      </c>
    </row>
    <row r="5" spans="2:16" x14ac:dyDescent="0.2">
      <c r="B5" s="11" t="s">
        <v>12</v>
      </c>
      <c r="C5" s="11">
        <v>6</v>
      </c>
      <c r="D5" s="11" t="s">
        <v>8</v>
      </c>
      <c r="E5" s="14"/>
      <c r="I5" s="11" t="s">
        <v>13</v>
      </c>
      <c r="N5" s="12">
        <v>42461</v>
      </c>
      <c r="O5" s="12">
        <v>42551</v>
      </c>
      <c r="P5" s="13" t="s">
        <v>1</v>
      </c>
    </row>
    <row r="6" spans="2:16" x14ac:dyDescent="0.2">
      <c r="B6" s="11" t="s">
        <v>14</v>
      </c>
      <c r="C6" s="11">
        <v>7</v>
      </c>
      <c r="D6" s="11" t="s">
        <v>15</v>
      </c>
      <c r="I6" s="11" t="s">
        <v>16</v>
      </c>
      <c r="N6" s="12">
        <v>42552</v>
      </c>
      <c r="O6" s="12">
        <v>42643</v>
      </c>
      <c r="P6" s="13" t="s">
        <v>2</v>
      </c>
    </row>
    <row r="7" spans="2:16" x14ac:dyDescent="0.2">
      <c r="B7" s="11" t="s">
        <v>17</v>
      </c>
      <c r="C7" s="11">
        <v>8</v>
      </c>
      <c r="D7" s="11" t="s">
        <v>15</v>
      </c>
      <c r="I7" s="11" t="s">
        <v>18</v>
      </c>
      <c r="N7" s="12">
        <v>42644</v>
      </c>
      <c r="O7" s="12">
        <v>43100</v>
      </c>
      <c r="P7" s="13" t="s">
        <v>19</v>
      </c>
    </row>
    <row r="8" spans="2:16" x14ac:dyDescent="0.2">
      <c r="B8" s="11" t="s">
        <v>20</v>
      </c>
      <c r="C8" s="11">
        <v>9</v>
      </c>
      <c r="D8" s="11" t="s">
        <v>15</v>
      </c>
      <c r="I8" s="11" t="s">
        <v>21</v>
      </c>
    </row>
    <row r="9" spans="2:16" x14ac:dyDescent="0.2">
      <c r="B9" s="11" t="s">
        <v>22</v>
      </c>
      <c r="C9" s="11">
        <v>10</v>
      </c>
      <c r="D9" s="11" t="s">
        <v>23</v>
      </c>
      <c r="I9" s="11" t="s">
        <v>24</v>
      </c>
    </row>
    <row r="10" spans="2:16" x14ac:dyDescent="0.2">
      <c r="B10" s="11" t="s">
        <v>25</v>
      </c>
      <c r="C10" s="11">
        <v>11</v>
      </c>
      <c r="D10" s="11" t="s">
        <v>23</v>
      </c>
      <c r="I10" s="11" t="s">
        <v>26</v>
      </c>
    </row>
    <row r="11" spans="2:16" x14ac:dyDescent="0.2">
      <c r="B11" s="11" t="s">
        <v>27</v>
      </c>
      <c r="C11" s="11">
        <v>12</v>
      </c>
      <c r="D11" s="11" t="s">
        <v>23</v>
      </c>
      <c r="I11" s="15"/>
    </row>
    <row r="12" spans="2:16" x14ac:dyDescent="0.2">
      <c r="B12" s="11" t="s">
        <v>28</v>
      </c>
      <c r="C12" s="11">
        <v>1</v>
      </c>
      <c r="D12" s="11" t="s">
        <v>29</v>
      </c>
      <c r="I12" s="15"/>
    </row>
    <row r="13" spans="2:16" x14ac:dyDescent="0.2">
      <c r="B13" s="11" t="s">
        <v>30</v>
      </c>
      <c r="C13" s="11">
        <v>2</v>
      </c>
      <c r="D13" s="11" t="s">
        <v>29</v>
      </c>
      <c r="I13" s="15"/>
    </row>
    <row r="14" spans="2:16" x14ac:dyDescent="0.2">
      <c r="B14" s="11" t="s">
        <v>31</v>
      </c>
      <c r="C14" s="11">
        <v>3</v>
      </c>
      <c r="D14" s="11" t="s">
        <v>29</v>
      </c>
      <c r="I14" s="15"/>
    </row>
    <row r="15" spans="2:16" x14ac:dyDescent="0.2">
      <c r="I15" s="15"/>
    </row>
    <row r="16" spans="2:16" x14ac:dyDescent="0.2">
      <c r="I16" s="15"/>
    </row>
    <row r="17" spans="2:9" x14ac:dyDescent="0.2">
      <c r="B17" s="11" t="s">
        <v>32</v>
      </c>
      <c r="E17" s="16"/>
      <c r="I17" s="15"/>
    </row>
    <row r="18" spans="2:9" x14ac:dyDescent="0.2">
      <c r="B18" s="11" t="s">
        <v>33</v>
      </c>
      <c r="C18" s="16" t="s">
        <v>34</v>
      </c>
      <c r="E18" s="16"/>
      <c r="I18" s="15"/>
    </row>
    <row r="19" spans="2:9" x14ac:dyDescent="0.2">
      <c r="B19" s="11" t="s">
        <v>35</v>
      </c>
      <c r="C19" s="16" t="s">
        <v>36</v>
      </c>
      <c r="E19" s="16"/>
      <c r="I19" s="15"/>
    </row>
    <row r="20" spans="2:9" x14ac:dyDescent="0.2">
      <c r="B20" s="11" t="s">
        <v>37</v>
      </c>
      <c r="C20" s="16" t="s">
        <v>38</v>
      </c>
      <c r="E20" s="16"/>
      <c r="I20" s="15"/>
    </row>
    <row r="21" spans="2:9" x14ac:dyDescent="0.2">
      <c r="B21" s="11" t="s">
        <v>39</v>
      </c>
      <c r="C21" s="16" t="s">
        <v>40</v>
      </c>
      <c r="E21" s="16"/>
      <c r="I21" s="15"/>
    </row>
    <row r="22" spans="2:9" x14ac:dyDescent="0.2">
      <c r="B22" s="11" t="s">
        <v>41</v>
      </c>
      <c r="C22" s="16" t="s">
        <v>42</v>
      </c>
      <c r="E22" s="16"/>
      <c r="I22" s="15"/>
    </row>
    <row r="23" spans="2:9" x14ac:dyDescent="0.2">
      <c r="B23" s="11" t="s">
        <v>43</v>
      </c>
      <c r="C23" s="16" t="s">
        <v>44</v>
      </c>
      <c r="E23" s="16"/>
      <c r="I23" s="15"/>
    </row>
    <row r="24" spans="2:9" x14ac:dyDescent="0.2">
      <c r="B24" s="11" t="s">
        <v>45</v>
      </c>
      <c r="C24" s="16" t="s">
        <v>46</v>
      </c>
      <c r="E24" s="16"/>
      <c r="I24" s="15"/>
    </row>
    <row r="25" spans="2:9" x14ac:dyDescent="0.2">
      <c r="B25" s="11" t="s">
        <v>47</v>
      </c>
      <c r="C25" s="16" t="s">
        <v>48</v>
      </c>
      <c r="E25" s="16"/>
      <c r="I25" s="15"/>
    </row>
    <row r="26" spans="2:9" x14ac:dyDescent="0.2">
      <c r="I26" s="15"/>
    </row>
    <row r="27" spans="2:9" x14ac:dyDescent="0.2">
      <c r="B27" s="17" t="s">
        <v>49</v>
      </c>
      <c r="C27" s="17" t="s">
        <v>50</v>
      </c>
      <c r="D27" s="11" t="s">
        <v>51</v>
      </c>
      <c r="I27" s="15"/>
    </row>
    <row r="28" spans="2:9" x14ac:dyDescent="0.2">
      <c r="B28" s="17">
        <v>0</v>
      </c>
      <c r="C28" s="17">
        <v>30</v>
      </c>
      <c r="D28" s="11" t="s">
        <v>52</v>
      </c>
      <c r="I28" s="15"/>
    </row>
    <row r="29" spans="2:9" x14ac:dyDescent="0.2">
      <c r="B29" s="17">
        <v>31</v>
      </c>
      <c r="C29" s="17">
        <v>90</v>
      </c>
      <c r="D29" s="11" t="s">
        <v>53</v>
      </c>
      <c r="I29" s="15"/>
    </row>
    <row r="30" spans="2:9" x14ac:dyDescent="0.2">
      <c r="B30" s="17">
        <v>91</v>
      </c>
      <c r="C30" s="17">
        <v>180</v>
      </c>
      <c r="D30" s="11" t="s">
        <v>54</v>
      </c>
      <c r="I30" s="15"/>
    </row>
    <row r="31" spans="2:9" x14ac:dyDescent="0.2">
      <c r="B31" s="17">
        <v>181</v>
      </c>
      <c r="C31" s="17">
        <v>365</v>
      </c>
      <c r="D31" s="11" t="s">
        <v>55</v>
      </c>
      <c r="I31" s="15"/>
    </row>
    <row r="32" spans="2:9" x14ac:dyDescent="0.2">
      <c r="B32" s="17">
        <v>366</v>
      </c>
      <c r="C32" s="17"/>
      <c r="D32" s="11" t="s">
        <v>56</v>
      </c>
      <c r="I32" s="15"/>
    </row>
    <row r="33" spans="2:9" x14ac:dyDescent="0.2">
      <c r="I33" s="15"/>
    </row>
    <row r="34" spans="2:9" x14ac:dyDescent="0.2">
      <c r="I34" s="15"/>
    </row>
    <row r="35" spans="2:9" x14ac:dyDescent="0.2">
      <c r="B35" s="11" t="s">
        <v>57</v>
      </c>
      <c r="C35" s="16" t="s">
        <v>58</v>
      </c>
      <c r="E35" s="11" t="s">
        <v>59</v>
      </c>
      <c r="F35" s="11" t="s">
        <v>60</v>
      </c>
      <c r="I35" s="15"/>
    </row>
    <row r="36" spans="2:9" x14ac:dyDescent="0.2">
      <c r="B36" s="11" t="s">
        <v>37</v>
      </c>
      <c r="C36" s="16" t="s">
        <v>38</v>
      </c>
      <c r="E36" s="11" t="s">
        <v>61</v>
      </c>
      <c r="F36" s="11" t="s">
        <v>39</v>
      </c>
      <c r="I36" s="15"/>
    </row>
    <row r="37" spans="2:9" x14ac:dyDescent="0.2">
      <c r="B37" s="11" t="s">
        <v>41</v>
      </c>
      <c r="C37" s="16" t="s">
        <v>42</v>
      </c>
      <c r="E37" s="11" t="s">
        <v>62</v>
      </c>
      <c r="F37" s="11" t="s">
        <v>62</v>
      </c>
      <c r="I37" s="15"/>
    </row>
    <row r="38" spans="2:9" x14ac:dyDescent="0.2">
      <c r="B38" s="11" t="s">
        <v>39</v>
      </c>
      <c r="C38" s="16" t="s">
        <v>40</v>
      </c>
      <c r="E38" s="11" t="s">
        <v>63</v>
      </c>
      <c r="F38" s="11" t="s">
        <v>63</v>
      </c>
      <c r="I38" s="15"/>
    </row>
    <row r="39" spans="2:9" x14ac:dyDescent="0.2">
      <c r="B39" s="11" t="s">
        <v>33</v>
      </c>
      <c r="C39" s="16" t="s">
        <v>34</v>
      </c>
      <c r="E39" s="11" t="s">
        <v>64</v>
      </c>
      <c r="F39" s="11" t="s">
        <v>64</v>
      </c>
      <c r="I39" s="15"/>
    </row>
    <row r="40" spans="2:9" x14ac:dyDescent="0.2">
      <c r="B40" s="11" t="s">
        <v>47</v>
      </c>
      <c r="C40" s="16" t="s">
        <v>48</v>
      </c>
      <c r="I40" s="15"/>
    </row>
    <row r="41" spans="2:9" x14ac:dyDescent="0.2">
      <c r="B41" s="11" t="s">
        <v>65</v>
      </c>
      <c r="C41" s="11" t="s">
        <v>66</v>
      </c>
      <c r="I41" s="15"/>
    </row>
    <row r="42" spans="2:9" x14ac:dyDescent="0.2">
      <c r="B42" s="11" t="s">
        <v>67</v>
      </c>
      <c r="C42" s="11" t="s">
        <v>68</v>
      </c>
      <c r="I42" s="15"/>
    </row>
    <row r="43" spans="2:9" x14ac:dyDescent="0.2">
      <c r="I43" s="15"/>
    </row>
    <row r="44" spans="2:9" ht="25.5" x14ac:dyDescent="0.2">
      <c r="B44" s="18" t="s">
        <v>69</v>
      </c>
      <c r="E44" s="11" t="s">
        <v>70</v>
      </c>
      <c r="F44" s="11" t="s">
        <v>50</v>
      </c>
      <c r="G44" s="9" t="s">
        <v>71</v>
      </c>
      <c r="I44" s="15"/>
    </row>
    <row r="45" spans="2:9" x14ac:dyDescent="0.2">
      <c r="B45" s="11" t="s">
        <v>72</v>
      </c>
      <c r="C45" s="11" t="s">
        <v>72</v>
      </c>
      <c r="G45" s="16"/>
      <c r="I45" s="15"/>
    </row>
    <row r="46" spans="2:9" x14ac:dyDescent="0.2">
      <c r="B46" s="11" t="s">
        <v>73</v>
      </c>
      <c r="C46" s="11" t="s">
        <v>74</v>
      </c>
      <c r="E46" s="11">
        <v>0</v>
      </c>
      <c r="F46" s="11">
        <v>39</v>
      </c>
      <c r="G46" s="19" t="s">
        <v>75</v>
      </c>
      <c r="I46" s="15"/>
    </row>
    <row r="47" spans="2:9" x14ac:dyDescent="0.2">
      <c r="B47" s="11" t="s">
        <v>76</v>
      </c>
      <c r="C47" s="11" t="s">
        <v>77</v>
      </c>
      <c r="E47" s="11">
        <v>40</v>
      </c>
      <c r="F47" s="11">
        <v>69</v>
      </c>
      <c r="G47" s="16" t="s">
        <v>78</v>
      </c>
      <c r="I47" s="15"/>
    </row>
    <row r="48" spans="2:9" x14ac:dyDescent="0.2">
      <c r="B48" s="11" t="s">
        <v>79</v>
      </c>
      <c r="C48" s="11" t="s">
        <v>80</v>
      </c>
      <c r="E48" s="11">
        <v>70</v>
      </c>
      <c r="F48" s="11">
        <v>79</v>
      </c>
      <c r="G48" s="16" t="s">
        <v>81</v>
      </c>
      <c r="I48" s="15"/>
    </row>
    <row r="49" spans="2:9" x14ac:dyDescent="0.2">
      <c r="B49" s="11" t="s">
        <v>82</v>
      </c>
      <c r="C49" s="11" t="s">
        <v>83</v>
      </c>
      <c r="E49" s="11">
        <v>80</v>
      </c>
      <c r="F49" s="11">
        <v>89</v>
      </c>
      <c r="G49" s="16" t="s">
        <v>84</v>
      </c>
      <c r="I49" s="15"/>
    </row>
    <row r="50" spans="2:9" x14ac:dyDescent="0.2">
      <c r="B50" s="11" t="s">
        <v>85</v>
      </c>
      <c r="C50" s="11" t="s">
        <v>86</v>
      </c>
      <c r="E50" s="11">
        <v>90</v>
      </c>
      <c r="F50" s="11">
        <v>100</v>
      </c>
      <c r="G50" s="16" t="s">
        <v>87</v>
      </c>
      <c r="I50" s="15"/>
    </row>
    <row r="51" spans="2:9" x14ac:dyDescent="0.2">
      <c r="B51" s="11" t="s">
        <v>88</v>
      </c>
      <c r="C51" s="11" t="s">
        <v>89</v>
      </c>
      <c r="G51" s="16"/>
      <c r="I51" s="15"/>
    </row>
    <row r="52" spans="2:9" x14ac:dyDescent="0.2">
      <c r="B52" s="11" t="s">
        <v>90</v>
      </c>
      <c r="C52" s="11" t="s">
        <v>91</v>
      </c>
      <c r="I52" s="15"/>
    </row>
    <row r="53" spans="2:9" x14ac:dyDescent="0.2">
      <c r="B53" s="11" t="s">
        <v>39</v>
      </c>
      <c r="C53" s="11" t="s">
        <v>39</v>
      </c>
      <c r="I53" s="15"/>
    </row>
    <row r="54" spans="2:9" x14ac:dyDescent="0.2">
      <c r="B54" s="11" t="s">
        <v>92</v>
      </c>
      <c r="C54" s="11" t="s">
        <v>74</v>
      </c>
      <c r="I54" s="15"/>
    </row>
    <row r="55" spans="2:9" x14ac:dyDescent="0.2">
      <c r="B55" s="11" t="s">
        <v>93</v>
      </c>
      <c r="C55" s="11" t="s">
        <v>94</v>
      </c>
      <c r="I55" s="15"/>
    </row>
    <row r="56" spans="2:9" x14ac:dyDescent="0.2">
      <c r="B56" s="11" t="s">
        <v>95</v>
      </c>
      <c r="C56" s="11" t="s">
        <v>96</v>
      </c>
      <c r="I56" s="15"/>
    </row>
    <row r="57" spans="2:9" x14ac:dyDescent="0.2">
      <c r="B57" s="11" t="s">
        <v>97</v>
      </c>
      <c r="C57" s="11" t="s">
        <v>98</v>
      </c>
      <c r="I57" s="15"/>
    </row>
    <row r="58" spans="2:9" x14ac:dyDescent="0.2">
      <c r="B58" s="11" t="s">
        <v>99</v>
      </c>
      <c r="C58" s="11" t="s">
        <v>100</v>
      </c>
      <c r="I58" s="15"/>
    </row>
    <row r="59" spans="2:9" x14ac:dyDescent="0.2">
      <c r="B59" s="11" t="s">
        <v>101</v>
      </c>
      <c r="C59" s="11" t="s">
        <v>77</v>
      </c>
      <c r="I59" s="15"/>
    </row>
    <row r="60" spans="2:9" x14ac:dyDescent="0.2">
      <c r="B60" s="11" t="s">
        <v>74</v>
      </c>
      <c r="C60" s="11" t="s">
        <v>74</v>
      </c>
      <c r="I60" s="15"/>
    </row>
    <row r="61" spans="2:9" x14ac:dyDescent="0.2">
      <c r="B61" s="11" t="s">
        <v>89</v>
      </c>
      <c r="C61" s="11" t="s">
        <v>89</v>
      </c>
      <c r="I61" s="15"/>
    </row>
    <row r="62" spans="2:9" x14ac:dyDescent="0.2">
      <c r="B62" s="11" t="s">
        <v>102</v>
      </c>
      <c r="C62" s="11" t="s">
        <v>103</v>
      </c>
      <c r="I62" s="15"/>
    </row>
    <row r="63" spans="2:9" x14ac:dyDescent="0.2">
      <c r="B63" s="11" t="s">
        <v>80</v>
      </c>
      <c r="C63" s="11" t="s">
        <v>80</v>
      </c>
      <c r="I63" s="15"/>
    </row>
    <row r="64" spans="2:9" x14ac:dyDescent="0.2">
      <c r="B64" s="11" t="s">
        <v>104</v>
      </c>
      <c r="C64" s="11" t="s">
        <v>89</v>
      </c>
      <c r="I64" s="15"/>
    </row>
    <row r="65" spans="2:9" x14ac:dyDescent="0.2">
      <c r="B65" s="11" t="s">
        <v>105</v>
      </c>
      <c r="C65" s="11" t="s">
        <v>77</v>
      </c>
      <c r="I65" s="15"/>
    </row>
    <row r="66" spans="2:9" x14ac:dyDescent="0.2">
      <c r="B66" s="11" t="s">
        <v>106</v>
      </c>
      <c r="C66" s="11" t="s">
        <v>107</v>
      </c>
      <c r="I66" s="15"/>
    </row>
    <row r="67" spans="2:9" x14ac:dyDescent="0.2">
      <c r="B67" s="11" t="s">
        <v>108</v>
      </c>
      <c r="C67" s="11" t="s">
        <v>74</v>
      </c>
      <c r="I67" s="15"/>
    </row>
    <row r="68" spans="2:9" x14ac:dyDescent="0.2">
      <c r="B68" s="11" t="s">
        <v>109</v>
      </c>
      <c r="C68" s="11" t="s">
        <v>110</v>
      </c>
      <c r="I68" s="15"/>
    </row>
    <row r="69" spans="2:9" x14ac:dyDescent="0.2">
      <c r="B69" s="11" t="s">
        <v>107</v>
      </c>
      <c r="C69" s="11" t="s">
        <v>107</v>
      </c>
      <c r="I69" s="15"/>
    </row>
    <row r="70" spans="2:9" x14ac:dyDescent="0.2">
      <c r="B70" s="11" t="s">
        <v>110</v>
      </c>
      <c r="C70" s="11" t="s">
        <v>110</v>
      </c>
      <c r="I70" s="15"/>
    </row>
    <row r="71" spans="2:9" x14ac:dyDescent="0.2">
      <c r="B71" s="11" t="s">
        <v>111</v>
      </c>
      <c r="C71" s="11" t="s">
        <v>111</v>
      </c>
      <c r="I71" s="15"/>
    </row>
    <row r="72" spans="2:9" x14ac:dyDescent="0.2">
      <c r="B72" s="11" t="s">
        <v>112</v>
      </c>
      <c r="C72" s="11" t="s">
        <v>112</v>
      </c>
      <c r="I72" s="15"/>
    </row>
    <row r="73" spans="2:9" x14ac:dyDescent="0.2">
      <c r="I73" s="15"/>
    </row>
    <row r="74" spans="2:9" x14ac:dyDescent="0.2">
      <c r="I74" s="15"/>
    </row>
    <row r="75" spans="2:9" x14ac:dyDescent="0.2">
      <c r="I75" s="15"/>
    </row>
    <row r="76" spans="2:9" x14ac:dyDescent="0.2">
      <c r="I76" s="15"/>
    </row>
    <row r="77" spans="2:9" x14ac:dyDescent="0.2">
      <c r="I77" s="15"/>
    </row>
    <row r="78" spans="2:9" x14ac:dyDescent="0.2">
      <c r="B78" s="11" t="s">
        <v>113</v>
      </c>
      <c r="C78" s="11" t="s">
        <v>114</v>
      </c>
      <c r="I78" s="15"/>
    </row>
    <row r="79" spans="2:9" x14ac:dyDescent="0.2">
      <c r="B79" s="16" t="s">
        <v>115</v>
      </c>
      <c r="C79" s="11" t="s">
        <v>116</v>
      </c>
      <c r="I79" s="15"/>
    </row>
    <row r="80" spans="2:9" x14ac:dyDescent="0.2">
      <c r="B80" s="16" t="s">
        <v>117</v>
      </c>
      <c r="C80" s="11" t="s">
        <v>118</v>
      </c>
      <c r="I80" s="15"/>
    </row>
    <row r="81" spans="2:9" x14ac:dyDescent="0.2">
      <c r="B81" s="16" t="s">
        <v>116</v>
      </c>
      <c r="C81" s="11" t="s">
        <v>116</v>
      </c>
      <c r="I81" s="15"/>
    </row>
    <row r="82" spans="2:9" x14ac:dyDescent="0.2">
      <c r="B82" s="16" t="s">
        <v>119</v>
      </c>
      <c r="C82" s="16" t="s">
        <v>119</v>
      </c>
      <c r="I82" s="15"/>
    </row>
    <row r="83" spans="2:9" x14ac:dyDescent="0.2">
      <c r="B83" s="16" t="s">
        <v>118</v>
      </c>
      <c r="C83" s="11" t="s">
        <v>118</v>
      </c>
      <c r="I83" s="15"/>
    </row>
    <row r="84" spans="2:9" x14ac:dyDescent="0.2">
      <c r="B84" s="16" t="s">
        <v>120</v>
      </c>
      <c r="C84" s="16" t="s">
        <v>120</v>
      </c>
      <c r="I84" s="15"/>
    </row>
    <row r="85" spans="2:9" x14ac:dyDescent="0.2">
      <c r="B85" s="16" t="s">
        <v>121</v>
      </c>
      <c r="C85" s="11" t="s">
        <v>114</v>
      </c>
      <c r="I85" s="15"/>
    </row>
    <row r="86" spans="2:9" x14ac:dyDescent="0.2">
      <c r="B86" s="11" t="s">
        <v>122</v>
      </c>
      <c r="C86" s="11" t="s">
        <v>114</v>
      </c>
      <c r="I86" s="15"/>
    </row>
    <row r="87" spans="2:9" x14ac:dyDescent="0.2">
      <c r="B87" s="11" t="s">
        <v>11</v>
      </c>
      <c r="C87" s="11" t="s">
        <v>11</v>
      </c>
      <c r="I87" s="15"/>
    </row>
    <row r="88" spans="2:9" x14ac:dyDescent="0.2">
      <c r="B88" s="11" t="s">
        <v>13</v>
      </c>
      <c r="C88" s="11" t="s">
        <v>13</v>
      </c>
      <c r="I88" s="15"/>
    </row>
    <row r="89" spans="2:9" x14ac:dyDescent="0.2">
      <c r="B89" s="11" t="s">
        <v>16</v>
      </c>
      <c r="C89" s="11" t="s">
        <v>16</v>
      </c>
      <c r="I89" s="15"/>
    </row>
    <row r="90" spans="2:9" x14ac:dyDescent="0.2">
      <c r="B90" s="11" t="s">
        <v>18</v>
      </c>
      <c r="C90" s="11" t="s">
        <v>18</v>
      </c>
      <c r="I90" s="15"/>
    </row>
    <row r="91" spans="2:9" x14ac:dyDescent="0.2">
      <c r="B91" s="11" t="s">
        <v>21</v>
      </c>
      <c r="C91" s="11" t="s">
        <v>21</v>
      </c>
      <c r="I91" s="15"/>
    </row>
    <row r="92" spans="2:9" x14ac:dyDescent="0.2">
      <c r="B92" s="11" t="s">
        <v>24</v>
      </c>
      <c r="C92" s="11" t="s">
        <v>24</v>
      </c>
      <c r="I92" s="15"/>
    </row>
    <row r="93" spans="2:9" x14ac:dyDescent="0.2">
      <c r="B93" s="11" t="s">
        <v>26</v>
      </c>
      <c r="C93" s="11" t="s">
        <v>26</v>
      </c>
      <c r="I93" s="15"/>
    </row>
    <row r="94" spans="2:9" x14ac:dyDescent="0.2">
      <c r="B94" s="11" t="s">
        <v>123</v>
      </c>
      <c r="C94" s="11" t="s">
        <v>123</v>
      </c>
      <c r="I94" s="15"/>
    </row>
    <row r="95" spans="2:9" x14ac:dyDescent="0.2">
      <c r="B95" s="11" t="s">
        <v>124</v>
      </c>
      <c r="C95" s="11" t="s">
        <v>103</v>
      </c>
      <c r="I95" s="15"/>
    </row>
    <row r="96" spans="2:9" x14ac:dyDescent="0.2">
      <c r="B96" s="11" t="s">
        <v>125</v>
      </c>
      <c r="C96" s="11" t="s">
        <v>103</v>
      </c>
      <c r="I96" s="15"/>
    </row>
    <row r="97" spans="2:9" x14ac:dyDescent="0.2">
      <c r="B97" s="11" t="s">
        <v>126</v>
      </c>
      <c r="C97" s="11" t="s">
        <v>126</v>
      </c>
      <c r="I97" s="15"/>
    </row>
    <row r="98" spans="2:9" x14ac:dyDescent="0.2">
      <c r="B98" s="11" t="s">
        <v>127</v>
      </c>
      <c r="C98" s="11" t="s">
        <v>127</v>
      </c>
      <c r="I98" s="15"/>
    </row>
    <row r="99" spans="2:9" x14ac:dyDescent="0.2">
      <c r="B99" s="11" t="s">
        <v>128</v>
      </c>
      <c r="C99" s="11" t="s">
        <v>128</v>
      </c>
      <c r="I99" s="15"/>
    </row>
    <row r="100" spans="2:9" x14ac:dyDescent="0.2">
      <c r="B100" s="11" t="s">
        <v>129</v>
      </c>
      <c r="C100" s="11" t="s">
        <v>96</v>
      </c>
      <c r="I100" s="15"/>
    </row>
    <row r="101" spans="2:9" x14ac:dyDescent="0.2">
      <c r="B101" s="11" t="s">
        <v>130</v>
      </c>
      <c r="C101" s="11" t="s">
        <v>130</v>
      </c>
      <c r="I101" s="15"/>
    </row>
    <row r="102" spans="2:9" x14ac:dyDescent="0.2">
      <c r="B102" s="11" t="s">
        <v>131</v>
      </c>
      <c r="C102" s="11" t="s">
        <v>131</v>
      </c>
      <c r="I102" s="15"/>
    </row>
    <row r="103" spans="2:9" x14ac:dyDescent="0.2">
      <c r="B103" s="11" t="s">
        <v>132</v>
      </c>
      <c r="C103" s="11" t="s">
        <v>132</v>
      </c>
      <c r="I103" s="15"/>
    </row>
    <row r="104" spans="2:9" x14ac:dyDescent="0.2">
      <c r="B104" s="11" t="s">
        <v>133</v>
      </c>
      <c r="C104" s="11" t="s">
        <v>110</v>
      </c>
      <c r="I104" s="15"/>
    </row>
    <row r="105" spans="2:9" x14ac:dyDescent="0.2">
      <c r="B105" s="11" t="s">
        <v>134</v>
      </c>
      <c r="C105" s="11" t="s">
        <v>135</v>
      </c>
      <c r="I105" s="15"/>
    </row>
    <row r="106" spans="2:9" x14ac:dyDescent="0.2">
      <c r="B106" s="11" t="s">
        <v>136</v>
      </c>
      <c r="C106" s="11" t="s">
        <v>103</v>
      </c>
      <c r="I106" s="15"/>
    </row>
    <row r="107" spans="2:9" x14ac:dyDescent="0.2">
      <c r="B107" s="11" t="s">
        <v>137</v>
      </c>
      <c r="C107" s="11" t="s">
        <v>137</v>
      </c>
      <c r="I107" s="15"/>
    </row>
    <row r="108" spans="2:9" x14ac:dyDescent="0.2">
      <c r="I108" s="15"/>
    </row>
    <row r="109" spans="2:9" x14ac:dyDescent="0.2">
      <c r="I109" s="15"/>
    </row>
    <row r="110" spans="2:9" x14ac:dyDescent="0.2">
      <c r="I110" s="15"/>
    </row>
    <row r="111" spans="2:9" x14ac:dyDescent="0.2">
      <c r="I111" s="15"/>
    </row>
    <row r="112" spans="2:9" x14ac:dyDescent="0.2">
      <c r="B112" s="11" t="s">
        <v>138</v>
      </c>
      <c r="I112" s="15"/>
    </row>
    <row r="113" spans="2:9" x14ac:dyDescent="0.2">
      <c r="B113" s="20" t="s">
        <v>139</v>
      </c>
      <c r="C113" s="11" t="s">
        <v>138</v>
      </c>
      <c r="E113" s="11" t="s">
        <v>140</v>
      </c>
      <c r="F113" s="11" t="s">
        <v>138</v>
      </c>
      <c r="I113" s="15"/>
    </row>
    <row r="114" spans="2:9" x14ac:dyDescent="0.2">
      <c r="B114" s="20" t="s">
        <v>141</v>
      </c>
      <c r="C114" s="11" t="s">
        <v>138</v>
      </c>
      <c r="E114" s="11" t="s">
        <v>142</v>
      </c>
      <c r="F114" s="11" t="s">
        <v>138</v>
      </c>
      <c r="I114" s="15"/>
    </row>
    <row r="115" spans="2:9" x14ac:dyDescent="0.2">
      <c r="B115" s="20" t="s">
        <v>143</v>
      </c>
      <c r="C115" s="11" t="s">
        <v>138</v>
      </c>
      <c r="I115" s="15"/>
    </row>
    <row r="116" spans="2:9" x14ac:dyDescent="0.2">
      <c r="B116" s="20" t="s">
        <v>144</v>
      </c>
      <c r="C116" s="11" t="s">
        <v>138</v>
      </c>
      <c r="I116" s="15"/>
    </row>
    <row r="117" spans="2:9" x14ac:dyDescent="0.2">
      <c r="B117" s="20" t="s">
        <v>145</v>
      </c>
      <c r="C117" s="11" t="s">
        <v>138</v>
      </c>
      <c r="I117" s="15"/>
    </row>
    <row r="118" spans="2:9" x14ac:dyDescent="0.2">
      <c r="B118" s="20" t="s">
        <v>146</v>
      </c>
      <c r="C118" s="11" t="s">
        <v>138</v>
      </c>
      <c r="I118" s="15"/>
    </row>
    <row r="119" spans="2:9" x14ac:dyDescent="0.2">
      <c r="B119" s="20" t="s">
        <v>147</v>
      </c>
      <c r="C119" s="11" t="s">
        <v>138</v>
      </c>
      <c r="I119" s="15"/>
    </row>
    <row r="120" spans="2:9" x14ac:dyDescent="0.2">
      <c r="B120" s="20" t="s">
        <v>148</v>
      </c>
      <c r="C120" s="11" t="s">
        <v>138</v>
      </c>
      <c r="I120" s="15"/>
    </row>
    <row r="121" spans="2:9" x14ac:dyDescent="0.2">
      <c r="B121" s="20" t="s">
        <v>149</v>
      </c>
      <c r="C121" s="11" t="s">
        <v>138</v>
      </c>
      <c r="I121" s="15"/>
    </row>
    <row r="122" spans="2:9" x14ac:dyDescent="0.2">
      <c r="B122" s="20" t="s">
        <v>150</v>
      </c>
      <c r="C122" s="11" t="s">
        <v>138</v>
      </c>
      <c r="I122" s="15"/>
    </row>
    <row r="123" spans="2:9" x14ac:dyDescent="0.2">
      <c r="B123" s="20" t="s">
        <v>151</v>
      </c>
      <c r="C123" s="11" t="s">
        <v>138</v>
      </c>
      <c r="I123" s="15"/>
    </row>
    <row r="124" spans="2:9" x14ac:dyDescent="0.2">
      <c r="B124" s="11" t="s">
        <v>152</v>
      </c>
      <c r="C124" s="11" t="s">
        <v>138</v>
      </c>
      <c r="I124" s="15"/>
    </row>
    <row r="125" spans="2:9" x14ac:dyDescent="0.2">
      <c r="I125" s="15"/>
    </row>
    <row r="126" spans="2:9" x14ac:dyDescent="0.2">
      <c r="I126" s="15"/>
    </row>
    <row r="127" spans="2:9" x14ac:dyDescent="0.2">
      <c r="I127" s="15"/>
    </row>
    <row r="128" spans="2:9" x14ac:dyDescent="0.2">
      <c r="I128" s="15"/>
    </row>
  </sheetData>
  <conditionalFormatting sqref="E17:E25">
    <cfRule type="expression" dxfId="28" priority="27" stopIfTrue="1">
      <formula>$AP17="yes"</formula>
    </cfRule>
  </conditionalFormatting>
  <conditionalFormatting sqref="C18">
    <cfRule type="expression" dxfId="27" priority="26" stopIfTrue="1">
      <formula>$AP18="yes"</formula>
    </cfRule>
  </conditionalFormatting>
  <conditionalFormatting sqref="C19">
    <cfRule type="expression" dxfId="26" priority="25" stopIfTrue="1">
      <formula>$AP19="yes"</formula>
    </cfRule>
  </conditionalFormatting>
  <conditionalFormatting sqref="C20">
    <cfRule type="expression" dxfId="25" priority="24" stopIfTrue="1">
      <formula>$AP20="yes"</formula>
    </cfRule>
  </conditionalFormatting>
  <conditionalFormatting sqref="C21">
    <cfRule type="expression" dxfId="24" priority="23" stopIfTrue="1">
      <formula>$AP21="yes"</formula>
    </cfRule>
  </conditionalFormatting>
  <conditionalFormatting sqref="C22">
    <cfRule type="expression" dxfId="23" priority="22" stopIfTrue="1">
      <formula>$AP22="yes"</formula>
    </cfRule>
  </conditionalFormatting>
  <conditionalFormatting sqref="C23:C24">
    <cfRule type="expression" dxfId="22" priority="21" stopIfTrue="1">
      <formula>$AP23="yes"</formula>
    </cfRule>
  </conditionalFormatting>
  <conditionalFormatting sqref="C25">
    <cfRule type="expression" dxfId="21" priority="20" stopIfTrue="1">
      <formula>$AP25="yes"</formula>
    </cfRule>
  </conditionalFormatting>
  <conditionalFormatting sqref="C35">
    <cfRule type="expression" dxfId="20" priority="19" stopIfTrue="1">
      <formula>$AP35="yes"</formula>
    </cfRule>
  </conditionalFormatting>
  <conditionalFormatting sqref="C36">
    <cfRule type="expression" dxfId="19" priority="18" stopIfTrue="1">
      <formula>$AP36="yes"</formula>
    </cfRule>
  </conditionalFormatting>
  <conditionalFormatting sqref="G45">
    <cfRule type="expression" dxfId="18" priority="17" stopIfTrue="1">
      <formula>$AM52="yes"</formula>
    </cfRule>
  </conditionalFormatting>
  <conditionalFormatting sqref="G51">
    <cfRule type="expression" dxfId="17" priority="28" stopIfTrue="1">
      <formula>$AM53="yes"</formula>
    </cfRule>
  </conditionalFormatting>
  <conditionalFormatting sqref="G46:G50">
    <cfRule type="expression" dxfId="16" priority="29" stopIfTrue="1">
      <formula>$AM54="yes"</formula>
    </cfRule>
  </conditionalFormatting>
  <conditionalFormatting sqref="C37">
    <cfRule type="expression" dxfId="15" priority="16" stopIfTrue="1">
      <formula>$AP37="yes"</formula>
    </cfRule>
  </conditionalFormatting>
  <conditionalFormatting sqref="C38">
    <cfRule type="expression" dxfId="14" priority="15" stopIfTrue="1">
      <formula>$AP38="yes"</formula>
    </cfRule>
  </conditionalFormatting>
  <conditionalFormatting sqref="C39">
    <cfRule type="expression" dxfId="13" priority="14" stopIfTrue="1">
      <formula>$AP39="yes"</formula>
    </cfRule>
  </conditionalFormatting>
  <conditionalFormatting sqref="C40">
    <cfRule type="expression" dxfId="12" priority="13" stopIfTrue="1">
      <formula>$AP40="yes"</formula>
    </cfRule>
  </conditionalFormatting>
  <conditionalFormatting sqref="B79:B85 C82 C84">
    <cfRule type="expression" dxfId="11" priority="12" stopIfTrue="1">
      <formula>$BA79="yes"</formula>
    </cfRule>
  </conditionalFormatting>
  <conditionalFormatting sqref="B113:B123">
    <cfRule type="expression" dxfId="10" priority="11">
      <formula>$BB113="yes"</formula>
    </cfRule>
  </conditionalFormatting>
  <conditionalFormatting sqref="N3">
    <cfRule type="expression" dxfId="9" priority="10">
      <formula>$BB3="yes"</formula>
    </cfRule>
  </conditionalFormatting>
  <conditionalFormatting sqref="O3">
    <cfRule type="expression" dxfId="8" priority="9">
      <formula>$BB3="yes"</formula>
    </cfRule>
  </conditionalFormatting>
  <conditionalFormatting sqref="N4">
    <cfRule type="expression" dxfId="7" priority="8">
      <formula>$BB4="yes"</formula>
    </cfRule>
  </conditionalFormatting>
  <conditionalFormatting sqref="O4">
    <cfRule type="expression" dxfId="6" priority="7">
      <formula>$BB4="yes"</formula>
    </cfRule>
  </conditionalFormatting>
  <conditionalFormatting sqref="N5">
    <cfRule type="expression" dxfId="5" priority="6">
      <formula>$BB5="yes"</formula>
    </cfRule>
  </conditionalFormatting>
  <conditionalFormatting sqref="O5">
    <cfRule type="expression" dxfId="4" priority="5">
      <formula>$BB5="yes"</formula>
    </cfRule>
  </conditionalFormatting>
  <conditionalFormatting sqref="N6">
    <cfRule type="expression" dxfId="3" priority="4">
      <formula>$BB6="yes"</formula>
    </cfRule>
  </conditionalFormatting>
  <conditionalFormatting sqref="O6">
    <cfRule type="expression" dxfId="2" priority="3">
      <formula>$BB6="yes"</formula>
    </cfRule>
  </conditionalFormatting>
  <conditionalFormatting sqref="N7">
    <cfRule type="expression" dxfId="1" priority="2">
      <formula>$BB7="yes"</formula>
    </cfRule>
  </conditionalFormatting>
  <conditionalFormatting sqref="O7">
    <cfRule type="expression" dxfId="0" priority="1">
      <formula>$BB7="yes"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 for Vlookup</vt:lpstr>
    </vt:vector>
  </TitlesOfParts>
  <Company>MPHASIS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Gupta</dc:creator>
  <cp:lastModifiedBy>Sridhar B.L</cp:lastModifiedBy>
  <dcterms:created xsi:type="dcterms:W3CDTF">2016-03-30T06:13:16Z</dcterms:created>
  <dcterms:modified xsi:type="dcterms:W3CDTF">2016-03-30T16:44:11Z</dcterms:modified>
</cp:coreProperties>
</file>