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25" yWindow="495" windowWidth="14730" windowHeight="8220"/>
  </bookViews>
  <sheets>
    <sheet name="Week 30" sheetId="9" r:id="rId1"/>
  </sheets>
  <definedNames>
    <definedName name="_xlnm._FilterDatabase" localSheetId="0" hidden="1">'Week 30'!$A$4:$AM$10</definedName>
  </definedNames>
  <calcPr calcId="145621"/>
</workbook>
</file>

<file path=xl/calcChain.xml><?xml version="1.0" encoding="utf-8"?>
<calcChain xmlns="http://schemas.openxmlformats.org/spreadsheetml/2006/main">
  <c r="S10" i="9" l="1"/>
  <c r="S7" i="9" l="1"/>
  <c r="Q8" i="9"/>
  <c r="Q7" i="9"/>
  <c r="S8" i="9"/>
  <c r="AB8" i="9"/>
  <c r="AC8" i="9" s="1"/>
  <c r="M7" i="9"/>
  <c r="AB7" i="9"/>
  <c r="AC7" i="9" s="1"/>
  <c r="H7" i="9" l="1"/>
  <c r="H8" i="9"/>
  <c r="M8" i="9"/>
  <c r="AB5" i="9" l="1"/>
  <c r="AC5" i="9" s="1"/>
  <c r="H5" i="9" l="1"/>
  <c r="M5" i="9"/>
  <c r="S5" i="9"/>
  <c r="Q5" i="9"/>
  <c r="S9" i="9" l="1"/>
  <c r="S6" i="9"/>
  <c r="Q10" i="9"/>
  <c r="Q9" i="9" l="1"/>
  <c r="Q6" i="9"/>
  <c r="M6" i="9"/>
  <c r="M9" i="9"/>
  <c r="M10" i="9"/>
  <c r="AB6" i="9"/>
  <c r="AC6" i="9" s="1"/>
  <c r="AB9" i="9"/>
  <c r="AC9" i="9" s="1"/>
  <c r="AB10" i="9"/>
  <c r="AC10" i="9" s="1"/>
  <c r="H6" i="9" l="1"/>
  <c r="H9" i="9"/>
  <c r="H10" i="9"/>
  <c r="I8" i="9" l="1"/>
  <c r="T8" i="9" s="1"/>
  <c r="I7" i="9"/>
  <c r="T7" i="9" s="1"/>
  <c r="I9" i="9"/>
  <c r="T9" i="9" s="1"/>
  <c r="I6" i="9"/>
  <c r="T6" i="9" s="1"/>
  <c r="I10" i="9"/>
  <c r="T10" i="9" s="1"/>
  <c r="I5" i="9"/>
  <c r="T5" i="9" s="1"/>
</calcChain>
</file>

<file path=xl/sharedStrings.xml><?xml version="1.0" encoding="utf-8"?>
<sst xmlns="http://schemas.openxmlformats.org/spreadsheetml/2006/main" count="69" uniqueCount="42">
  <si>
    <t>Name</t>
  </si>
  <si>
    <t>Week #</t>
  </si>
  <si>
    <t>Score</t>
  </si>
  <si>
    <t>Accuracy</t>
  </si>
  <si>
    <t>Region</t>
  </si>
  <si>
    <t>UK</t>
  </si>
  <si>
    <t>Miss</t>
  </si>
  <si>
    <t>Target Hrs</t>
  </si>
  <si>
    <t>Senior Analyst</t>
  </si>
  <si>
    <t>Junior Analyst</t>
  </si>
  <si>
    <t>Analyst</t>
  </si>
  <si>
    <t>Trainee Analyst</t>
  </si>
  <si>
    <t>Hit</t>
  </si>
  <si>
    <t>Productive Hrs</t>
  </si>
  <si>
    <t>H</t>
  </si>
  <si>
    <t>M</t>
  </si>
  <si>
    <t>L</t>
  </si>
  <si>
    <t>Actual Hrs.</t>
  </si>
  <si>
    <t>Internal Errors</t>
  </si>
  <si>
    <t>External Errors</t>
  </si>
  <si>
    <t>AM</t>
  </si>
  <si>
    <t>Location</t>
  </si>
  <si>
    <t>DM</t>
  </si>
  <si>
    <t>Associate</t>
  </si>
  <si>
    <t>Date of Joining</t>
  </si>
  <si>
    <t>Emp ID</t>
  </si>
  <si>
    <t xml:space="preserve">Individual Scorecard </t>
  </si>
  <si>
    <t>TAT</t>
  </si>
  <si>
    <t>designation</t>
  </si>
  <si>
    <t>GM</t>
  </si>
  <si>
    <t>sonia</t>
  </si>
  <si>
    <t>rahul</t>
  </si>
  <si>
    <t>pooja</t>
  </si>
  <si>
    <t>rohit</t>
  </si>
  <si>
    <t>nisha</t>
  </si>
  <si>
    <t>arti</t>
  </si>
  <si>
    <t>Ind</t>
  </si>
  <si>
    <t xml:space="preserve">Score </t>
  </si>
  <si>
    <t>Score 1</t>
  </si>
  <si>
    <t>Score 2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</si>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</sst>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[$-409]d\-mmm\-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top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top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3" borderId="9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/>
      <protection hidden="1"/>
    </xf>
    <xf numFmtId="165" fontId="1" fillId="3" borderId="6" xfId="0" applyNumberFormat="1" applyFont="1" applyFill="1" applyBorder="1" applyAlignment="1" applyProtection="1">
      <alignment horizontal="center" vertical="center"/>
      <protection hidden="1"/>
    </xf>
    <xf numFmtId="0" fontId="1" fillId="3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44" fontId="3" fillId="0" borderId="11" xfId="1" applyFont="1" applyFill="1" applyBorder="1" applyAlignment="1" applyProtection="1">
      <alignment horizontal="center" vertical="top" wrapText="1"/>
    </xf>
    <xf numFmtId="44" fontId="3" fillId="0" borderId="12" xfId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4" fontId="3" fillId="0" borderId="2" xfId="1" applyFont="1" applyFill="1" applyBorder="1" applyAlignment="1" applyProtection="1">
      <alignment horizontal="center" vertical="top" wrapText="1"/>
    </xf>
    <xf numFmtId="44" fontId="3" fillId="0" borderId="13" xfId="1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44" fontId="3" fillId="0" borderId="1" xfId="1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11"/>
  <sheetViews>
    <sheetView showGridLines="0" tabSelected="1" zoomScaleNormal="100" workbookViewId="0">
      <pane ySplit="4" topLeftCell="A5" activePane="bottomLeft" state="frozen"/>
      <selection pane="bottomLeft" activeCell="D12" sqref="D12"/>
    </sheetView>
  </sheetViews>
  <sheetFormatPr defaultColWidth="5.5703125" defaultRowHeight="12.75" x14ac:dyDescent="0.2"/>
  <cols>
    <col min="1" max="1" width="6.28515625" style="3" customWidth="1"/>
    <col min="2" max="2" width="7.42578125" style="3" bestFit="1" customWidth="1"/>
    <col min="3" max="3" width="6.7109375" style="3" bestFit="1" customWidth="1"/>
    <col min="4" max="4" width="21.140625" style="3" bestFit="1" customWidth="1"/>
    <col min="5" max="5" width="17.85546875" style="3" customWidth="1"/>
    <col min="6" max="6" width="9" style="3" customWidth="1"/>
    <col min="7" max="7" width="7.5703125" style="3" customWidth="1"/>
    <col min="8" max="8" width="13" style="3" customWidth="1"/>
    <col min="9" max="9" width="14.5703125" style="3" customWidth="1"/>
    <col min="10" max="12" width="6.85546875" style="3" customWidth="1"/>
    <col min="13" max="13" width="6.42578125" style="3" customWidth="1"/>
    <col min="14" max="16" width="5.42578125" style="3" customWidth="1"/>
    <col min="17" max="17" width="6.42578125" style="3" customWidth="1"/>
    <col min="18" max="18" width="5" style="3" customWidth="1"/>
    <col min="19" max="19" width="5.5703125" style="3" customWidth="1"/>
    <col min="20" max="20" width="8.5703125" style="4" customWidth="1"/>
    <col min="21" max="24" width="5.5703125" style="3"/>
    <col min="25" max="25" width="11.28515625" style="4" hidden="1" customWidth="1"/>
    <col min="26" max="29" width="12.28515625" style="4" hidden="1" customWidth="1"/>
    <col min="30" max="34" width="5.5703125" style="4" hidden="1" customWidth="1"/>
    <col min="35" max="35" width="5.5703125" style="4" customWidth="1"/>
    <col min="36" max="16384" width="5.5703125" style="3"/>
  </cols>
  <sheetData>
    <row r="1" spans="1:39" s="5" customFormat="1" ht="13.5" thickBot="1" x14ac:dyDescent="0.25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Y1" s="6"/>
      <c r="Z1" s="6"/>
      <c r="AA1" s="6"/>
      <c r="AB1" s="6"/>
      <c r="AC1" s="6"/>
      <c r="AD1" s="1" t="s">
        <v>11</v>
      </c>
      <c r="AE1" s="1" t="s">
        <v>9</v>
      </c>
      <c r="AF1" s="1" t="s">
        <v>10</v>
      </c>
      <c r="AG1" s="1" t="s">
        <v>8</v>
      </c>
      <c r="AH1" s="2" t="s">
        <v>20</v>
      </c>
      <c r="AI1" s="7"/>
    </row>
    <row r="2" spans="1:39" s="8" customFormat="1" ht="14.25" customHeight="1" thickBot="1" x14ac:dyDescent="0.25">
      <c r="A2" s="41" t="s">
        <v>4</v>
      </c>
      <c r="B2" s="41" t="s">
        <v>21</v>
      </c>
      <c r="C2" s="41" t="s">
        <v>1</v>
      </c>
      <c r="D2" s="41" t="s">
        <v>0</v>
      </c>
      <c r="E2" s="41" t="s">
        <v>28</v>
      </c>
      <c r="F2" s="39" t="s">
        <v>13</v>
      </c>
      <c r="G2" s="46"/>
      <c r="H2" s="46"/>
      <c r="I2" s="40"/>
      <c r="J2" s="39" t="s">
        <v>3</v>
      </c>
      <c r="K2" s="46"/>
      <c r="L2" s="46"/>
      <c r="M2" s="46"/>
      <c r="N2" s="46"/>
      <c r="O2" s="46"/>
      <c r="P2" s="46"/>
      <c r="Q2" s="40"/>
      <c r="R2" s="39" t="s">
        <v>27</v>
      </c>
      <c r="S2" s="40"/>
      <c r="T2" s="33" t="s">
        <v>37</v>
      </c>
      <c r="Y2" s="9" t="s">
        <v>25</v>
      </c>
      <c r="Z2" s="9" t="s">
        <v>24</v>
      </c>
      <c r="AA2" s="9"/>
      <c r="AB2" s="9"/>
      <c r="AC2" s="9"/>
      <c r="AD2" s="10"/>
      <c r="AE2" s="10"/>
      <c r="AF2" s="10"/>
      <c r="AG2" s="10"/>
      <c r="AH2" s="10"/>
      <c r="AI2" s="10"/>
    </row>
    <row r="3" spans="1:39" s="8" customFormat="1" ht="14.25" customHeight="1" thickBot="1" x14ac:dyDescent="0.25">
      <c r="A3" s="42"/>
      <c r="B3" s="42"/>
      <c r="C3" s="42"/>
      <c r="D3" s="42"/>
      <c r="E3" s="42"/>
      <c r="F3" s="41" t="s">
        <v>7</v>
      </c>
      <c r="G3" s="41" t="s">
        <v>17</v>
      </c>
      <c r="H3" s="41" t="s">
        <v>38</v>
      </c>
      <c r="I3" s="41" t="s">
        <v>39</v>
      </c>
      <c r="J3" s="43" t="s">
        <v>18</v>
      </c>
      <c r="K3" s="44"/>
      <c r="L3" s="44"/>
      <c r="M3" s="45"/>
      <c r="N3" s="43" t="s">
        <v>19</v>
      </c>
      <c r="O3" s="44"/>
      <c r="P3" s="44"/>
      <c r="Q3" s="45"/>
      <c r="R3" s="35" t="s">
        <v>6</v>
      </c>
      <c r="S3" s="35" t="s">
        <v>2</v>
      </c>
      <c r="T3" s="34"/>
      <c r="Y3" s="11"/>
      <c r="Z3" s="11"/>
      <c r="AA3" s="11"/>
      <c r="AB3" s="11"/>
      <c r="AC3" s="11"/>
      <c r="AD3" s="10"/>
      <c r="AE3" s="10"/>
      <c r="AF3" s="10"/>
      <c r="AG3" s="10"/>
      <c r="AH3" s="10"/>
      <c r="AI3" s="10"/>
    </row>
    <row r="4" spans="1:39" s="8" customFormat="1" ht="13.5" thickBot="1" x14ac:dyDescent="0.25">
      <c r="A4" s="42"/>
      <c r="B4" s="42"/>
      <c r="C4" s="42"/>
      <c r="D4" s="42"/>
      <c r="E4" s="42"/>
      <c r="F4" s="42"/>
      <c r="G4" s="42"/>
      <c r="H4" s="42"/>
      <c r="I4" s="42"/>
      <c r="J4" s="12" t="s">
        <v>14</v>
      </c>
      <c r="K4" s="12" t="s">
        <v>15</v>
      </c>
      <c r="L4" s="12" t="s">
        <v>16</v>
      </c>
      <c r="M4" s="12" t="s">
        <v>2</v>
      </c>
      <c r="N4" s="12" t="s">
        <v>14</v>
      </c>
      <c r="O4" s="12" t="s">
        <v>15</v>
      </c>
      <c r="P4" s="13" t="s">
        <v>16</v>
      </c>
      <c r="Q4" s="12" t="s">
        <v>2</v>
      </c>
      <c r="R4" s="36"/>
      <c r="S4" s="36"/>
      <c r="T4" s="34"/>
      <c r="Y4" s="11"/>
      <c r="Z4" s="11"/>
      <c r="AA4" s="11"/>
      <c r="AB4" s="11"/>
      <c r="AC4" s="11"/>
      <c r="AD4" s="10"/>
      <c r="AE4" s="10"/>
      <c r="AF4" s="10"/>
      <c r="AG4" s="10"/>
      <c r="AH4" s="10"/>
      <c r="AI4" s="10"/>
    </row>
    <row r="5" spans="1:39" s="22" customFormat="1" ht="13.5" customHeight="1" thickBot="1" x14ac:dyDescent="0.25">
      <c r="A5" s="14" t="s">
        <v>5</v>
      </c>
      <c r="B5" s="15" t="s">
        <v>41</v>
      </c>
      <c r="C5" s="15">
        <v>30</v>
      </c>
      <c r="D5" s="15" t="s">
        <v>30</v>
      </c>
      <c r="E5" s="15" t="s">
        <v>20</v>
      </c>
      <c r="F5" s="16">
        <v>32</v>
      </c>
      <c r="G5" s="17">
        <v>18.5</v>
      </c>
      <c r="H5" s="26">
        <f t="shared" ref="H5:H10" si="0">G5/F5</f>
        <v>0.578125</v>
      </c>
      <c r="I5" s="26">
        <f t="shared" ref="I5:I10" si="1">(3/MAX($H$5:$H$15)*H5)</f>
        <v>1.5228658536585367</v>
      </c>
      <c r="J5" s="15">
        <v>0</v>
      </c>
      <c r="K5" s="15">
        <v>1</v>
      </c>
      <c r="L5" s="15">
        <v>0</v>
      </c>
      <c r="M5" s="29">
        <f t="shared" ref="M5:M10" si="2">IF((1-(J5*1+K5*0.7+L5*0.3))&lt;0,0,IF(G5=0,"NA",1-(J5*1+K5*0.7+L5*0.3)))</f>
        <v>0.30000000000000004</v>
      </c>
      <c r="N5" s="15">
        <v>0</v>
      </c>
      <c r="O5" s="15">
        <v>0</v>
      </c>
      <c r="P5" s="15">
        <v>1</v>
      </c>
      <c r="Q5" s="29">
        <f t="shared" ref="Q5:Q10" si="3">IF(G5=0,"NA",4-(N5*1.5+O5*1.05+P5*0.45))</f>
        <v>3.55</v>
      </c>
      <c r="R5" s="15" t="s">
        <v>12</v>
      </c>
      <c r="S5" s="29">
        <f t="shared" ref="S5:S10" si="4">IF(G5=0,"NA", IF($R5="Hit",1,0))</f>
        <v>1</v>
      </c>
      <c r="T5" s="31">
        <f t="shared" ref="T5:T10" si="5">IF(G5=0,"NA", IF(SUM(I5+M5+Q5+S5)&lt;0, 0, SUM(I5+M5+Q5+S5)))</f>
        <v>6.3728658536585368</v>
      </c>
      <c r="U5" s="3"/>
      <c r="V5" s="3"/>
      <c r="W5" s="3"/>
      <c r="X5" s="3"/>
      <c r="Y5" s="18">
        <v>202845</v>
      </c>
      <c r="Z5" s="19">
        <v>41527</v>
      </c>
      <c r="AA5" s="19" t="s">
        <v>23</v>
      </c>
      <c r="AB5" s="20">
        <f t="shared" ref="AB5:AB10" ca="1" si="6">TODAY()-Z5</f>
        <v>343</v>
      </c>
      <c r="AC5" s="19" t="str">
        <f t="shared" ref="AC5:AC10" ca="1" si="7">IF(AND(AA5="Associate",AB5&lt;181),"Learning Curve",AA5)</f>
        <v>Associate</v>
      </c>
      <c r="AD5" s="21"/>
      <c r="AE5" s="21"/>
      <c r="AF5" s="21"/>
      <c r="AG5" s="21"/>
      <c r="AH5" s="21"/>
      <c r="AI5" s="21"/>
      <c r="AJ5" s="3"/>
      <c r="AK5" s="3"/>
      <c r="AL5" s="3"/>
      <c r="AM5" s="3"/>
    </row>
    <row r="6" spans="1:39" s="22" customFormat="1" ht="13.5" thickBot="1" x14ac:dyDescent="0.25">
      <c r="A6" s="23" t="s">
        <v>5</v>
      </c>
      <c r="B6" s="24" t="s">
        <v>41</v>
      </c>
      <c r="C6" s="24">
        <v>30</v>
      </c>
      <c r="D6" s="24" t="s">
        <v>31</v>
      </c>
      <c r="E6" s="24" t="s">
        <v>22</v>
      </c>
      <c r="F6" s="25">
        <v>32</v>
      </c>
      <c r="G6" s="17">
        <v>25.850000000000005</v>
      </c>
      <c r="H6" s="27">
        <f t="shared" si="0"/>
        <v>0.80781250000000016</v>
      </c>
      <c r="I6" s="27">
        <f t="shared" si="1"/>
        <v>2.1278963414634151</v>
      </c>
      <c r="J6" s="15">
        <v>0</v>
      </c>
      <c r="K6" s="15">
        <v>0</v>
      </c>
      <c r="L6" s="15">
        <v>0</v>
      </c>
      <c r="M6" s="30">
        <f t="shared" si="2"/>
        <v>1</v>
      </c>
      <c r="N6" s="15">
        <v>0</v>
      </c>
      <c r="O6" s="15">
        <v>0</v>
      </c>
      <c r="P6" s="15">
        <v>0</v>
      </c>
      <c r="Q6" s="30">
        <f t="shared" si="3"/>
        <v>4</v>
      </c>
      <c r="R6" s="15" t="s">
        <v>12</v>
      </c>
      <c r="S6" s="30">
        <f t="shared" si="4"/>
        <v>1</v>
      </c>
      <c r="T6" s="32">
        <f t="shared" si="5"/>
        <v>8.1278963414634156</v>
      </c>
      <c r="Y6" s="18">
        <v>53972</v>
      </c>
      <c r="Z6" s="19">
        <v>38355</v>
      </c>
      <c r="AA6" s="19" t="s">
        <v>22</v>
      </c>
      <c r="AB6" s="20">
        <f t="shared" ca="1" si="6"/>
        <v>3515</v>
      </c>
      <c r="AC6" s="19" t="str">
        <f t="shared" ca="1" si="7"/>
        <v>DM</v>
      </c>
      <c r="AD6" s="21"/>
      <c r="AE6" s="21"/>
      <c r="AF6" s="21"/>
      <c r="AG6" s="21"/>
      <c r="AH6" s="21"/>
      <c r="AI6" s="21"/>
    </row>
    <row r="7" spans="1:39" s="22" customFormat="1" ht="13.5" thickBot="1" x14ac:dyDescent="0.25">
      <c r="A7" s="23" t="s">
        <v>36</v>
      </c>
      <c r="B7" s="24" t="s">
        <v>40</v>
      </c>
      <c r="C7" s="24">
        <v>30</v>
      </c>
      <c r="D7" s="24" t="s">
        <v>32</v>
      </c>
      <c r="E7" s="24" t="s">
        <v>29</v>
      </c>
      <c r="F7" s="25">
        <v>30</v>
      </c>
      <c r="G7" s="17">
        <v>32.35</v>
      </c>
      <c r="H7" s="27">
        <f t="shared" si="0"/>
        <v>1.0783333333333334</v>
      </c>
      <c r="I7" s="27">
        <f t="shared" si="1"/>
        <v>2.8404878048780491</v>
      </c>
      <c r="J7" s="15">
        <v>0</v>
      </c>
      <c r="K7" s="15">
        <v>0</v>
      </c>
      <c r="L7" s="15">
        <v>0</v>
      </c>
      <c r="M7" s="30">
        <f t="shared" si="2"/>
        <v>1</v>
      </c>
      <c r="N7" s="15">
        <v>0</v>
      </c>
      <c r="O7" s="15">
        <v>0</v>
      </c>
      <c r="P7" s="15">
        <v>0</v>
      </c>
      <c r="Q7" s="30">
        <f t="shared" si="3"/>
        <v>4</v>
      </c>
      <c r="R7" s="15" t="s">
        <v>12</v>
      </c>
      <c r="S7" s="30">
        <f t="shared" si="4"/>
        <v>1</v>
      </c>
      <c r="T7" s="32">
        <f t="shared" si="5"/>
        <v>8.8404878048780482</v>
      </c>
      <c r="U7" s="3"/>
      <c r="V7" s="3"/>
      <c r="W7" s="3"/>
      <c r="X7" s="3"/>
      <c r="Y7" s="18">
        <v>203191</v>
      </c>
      <c r="Z7" s="19">
        <v>41536</v>
      </c>
      <c r="AA7" s="19" t="s">
        <v>23</v>
      </c>
      <c r="AB7" s="20">
        <f t="shared" ca="1" si="6"/>
        <v>334</v>
      </c>
      <c r="AC7" s="19" t="str">
        <f t="shared" ca="1" si="7"/>
        <v>Associate</v>
      </c>
      <c r="AD7" s="21"/>
      <c r="AE7" s="21"/>
      <c r="AF7" s="21"/>
      <c r="AG7" s="21"/>
      <c r="AH7" s="21"/>
      <c r="AI7" s="21"/>
      <c r="AJ7" s="3"/>
      <c r="AK7" s="3"/>
      <c r="AL7" s="3"/>
      <c r="AM7" s="3"/>
    </row>
    <row r="8" spans="1:39" s="22" customFormat="1" ht="13.5" thickBot="1" x14ac:dyDescent="0.25">
      <c r="A8" s="23" t="s">
        <v>36</v>
      </c>
      <c r="B8" s="24" t="s">
        <v>41</v>
      </c>
      <c r="C8" s="24">
        <v>30</v>
      </c>
      <c r="D8" s="24" t="s">
        <v>33</v>
      </c>
      <c r="E8" s="24" t="s">
        <v>29</v>
      </c>
      <c r="F8" s="25">
        <v>32</v>
      </c>
      <c r="G8" s="17">
        <v>23.250000000000004</v>
      </c>
      <c r="H8" s="27">
        <f t="shared" si="0"/>
        <v>0.72656250000000011</v>
      </c>
      <c r="I8" s="27">
        <f t="shared" si="1"/>
        <v>1.9138719512195126</v>
      </c>
      <c r="J8" s="15">
        <v>1</v>
      </c>
      <c r="K8" s="15">
        <v>1</v>
      </c>
      <c r="L8" s="15">
        <v>4</v>
      </c>
      <c r="M8" s="30">
        <f t="shared" si="2"/>
        <v>0</v>
      </c>
      <c r="N8" s="15">
        <v>0</v>
      </c>
      <c r="O8" s="15">
        <v>0</v>
      </c>
      <c r="P8" s="15">
        <v>0</v>
      </c>
      <c r="Q8" s="30">
        <f t="shared" si="3"/>
        <v>4</v>
      </c>
      <c r="R8" s="15" t="s">
        <v>12</v>
      </c>
      <c r="S8" s="30">
        <f t="shared" si="4"/>
        <v>1</v>
      </c>
      <c r="T8" s="32">
        <f t="shared" si="5"/>
        <v>6.9138719512195124</v>
      </c>
      <c r="U8" s="3"/>
      <c r="V8" s="3"/>
      <c r="W8" s="3"/>
      <c r="X8" s="3"/>
      <c r="Y8" s="18"/>
      <c r="Z8" s="19">
        <v>41561</v>
      </c>
      <c r="AA8" s="19" t="s">
        <v>8</v>
      </c>
      <c r="AB8" s="20">
        <f t="shared" ca="1" si="6"/>
        <v>309</v>
      </c>
      <c r="AC8" s="19" t="str">
        <f t="shared" ca="1" si="7"/>
        <v>Senior Analyst</v>
      </c>
      <c r="AD8" s="21"/>
      <c r="AE8" s="21"/>
      <c r="AF8" s="21"/>
      <c r="AG8" s="21"/>
      <c r="AH8" s="21"/>
      <c r="AI8" s="21"/>
      <c r="AJ8" s="3"/>
      <c r="AK8" s="3"/>
      <c r="AL8" s="3"/>
      <c r="AM8" s="3"/>
    </row>
    <row r="9" spans="1:39" s="22" customFormat="1" ht="13.5" thickBot="1" x14ac:dyDescent="0.25">
      <c r="A9" s="23" t="s">
        <v>5</v>
      </c>
      <c r="B9" s="24" t="s">
        <v>40</v>
      </c>
      <c r="C9" s="24">
        <v>30</v>
      </c>
      <c r="D9" s="24" t="s">
        <v>34</v>
      </c>
      <c r="E9" s="24" t="s">
        <v>20</v>
      </c>
      <c r="F9" s="25">
        <v>36</v>
      </c>
      <c r="G9" s="17">
        <v>41</v>
      </c>
      <c r="H9" s="27">
        <f t="shared" si="0"/>
        <v>1.1388888888888888</v>
      </c>
      <c r="I9" s="27">
        <f t="shared" si="1"/>
        <v>3</v>
      </c>
      <c r="J9" s="15">
        <v>0</v>
      </c>
      <c r="K9" s="15">
        <v>0</v>
      </c>
      <c r="L9" s="15">
        <v>0</v>
      </c>
      <c r="M9" s="30">
        <f t="shared" si="2"/>
        <v>1</v>
      </c>
      <c r="N9" s="15">
        <v>3</v>
      </c>
      <c r="O9" s="15">
        <v>2</v>
      </c>
      <c r="P9" s="15">
        <v>6</v>
      </c>
      <c r="Q9" s="30">
        <f t="shared" si="3"/>
        <v>-5.3000000000000007</v>
      </c>
      <c r="R9" s="15" t="s">
        <v>12</v>
      </c>
      <c r="S9" s="30">
        <f t="shared" si="4"/>
        <v>1</v>
      </c>
      <c r="T9" s="32">
        <f t="shared" si="5"/>
        <v>0</v>
      </c>
      <c r="Y9" s="18">
        <v>110904</v>
      </c>
      <c r="Z9" s="19">
        <v>39125</v>
      </c>
      <c r="AA9" s="19" t="s">
        <v>8</v>
      </c>
      <c r="AB9" s="20">
        <f t="shared" ca="1" si="6"/>
        <v>2745</v>
      </c>
      <c r="AC9" s="19" t="str">
        <f t="shared" ca="1" si="7"/>
        <v>Senior Analyst</v>
      </c>
      <c r="AD9" s="21"/>
      <c r="AE9" s="21"/>
      <c r="AF9" s="21"/>
      <c r="AG9" s="21"/>
      <c r="AH9" s="21"/>
      <c r="AI9" s="21"/>
    </row>
    <row r="10" spans="1:39" s="22" customFormat="1" x14ac:dyDescent="0.2">
      <c r="A10" s="23" t="s">
        <v>36</v>
      </c>
      <c r="B10" s="24" t="s">
        <v>40</v>
      </c>
      <c r="C10" s="24">
        <v>30</v>
      </c>
      <c r="D10" s="24" t="s">
        <v>35</v>
      </c>
      <c r="E10" s="24" t="s">
        <v>20</v>
      </c>
      <c r="F10" s="25">
        <v>23</v>
      </c>
      <c r="G10" s="17">
        <v>20</v>
      </c>
      <c r="H10" s="27">
        <f t="shared" si="0"/>
        <v>0.86956521739130432</v>
      </c>
      <c r="I10" s="27">
        <f t="shared" si="1"/>
        <v>2.2905620360551433</v>
      </c>
      <c r="J10" s="15">
        <v>0</v>
      </c>
      <c r="K10" s="15">
        <v>0</v>
      </c>
      <c r="L10" s="15">
        <v>0</v>
      </c>
      <c r="M10" s="30">
        <f t="shared" si="2"/>
        <v>1</v>
      </c>
      <c r="N10" s="15">
        <v>0</v>
      </c>
      <c r="O10" s="15">
        <v>0</v>
      </c>
      <c r="P10" s="15">
        <v>0</v>
      </c>
      <c r="Q10" s="30">
        <f t="shared" si="3"/>
        <v>4</v>
      </c>
      <c r="R10" s="15" t="s">
        <v>12</v>
      </c>
      <c r="S10" s="30">
        <f t="shared" si="4"/>
        <v>1</v>
      </c>
      <c r="T10" s="32">
        <f t="shared" si="5"/>
        <v>8.2905620360551424</v>
      </c>
      <c r="Y10" s="18">
        <v>173285</v>
      </c>
      <c r="Z10" s="19">
        <v>40847</v>
      </c>
      <c r="AA10" s="19" t="s">
        <v>22</v>
      </c>
      <c r="AB10" s="20">
        <f t="shared" ca="1" si="6"/>
        <v>1023</v>
      </c>
      <c r="AC10" s="19" t="str">
        <f t="shared" ca="1" si="7"/>
        <v>DM</v>
      </c>
      <c r="AD10" s="21"/>
      <c r="AE10" s="21"/>
      <c r="AF10" s="21"/>
      <c r="AG10" s="21"/>
      <c r="AH10" s="21"/>
      <c r="AI10" s="21"/>
    </row>
    <row r="11" spans="1:39" x14ac:dyDescent="0.2">
      <c r="H11" s="28"/>
      <c r="I11" s="28"/>
      <c r="Q11" s="28"/>
    </row>
  </sheetData>
  <sheetProtection autoFilter="0"/>
  <autoFilter ref="A4:AM10"/>
  <sortState ref="A5:F218">
    <sortCondition ref="D5:D218"/>
  </sortState>
  <mergeCells count="18">
    <mergeCell ref="A2:A4"/>
    <mergeCell ref="B2:B4"/>
    <mergeCell ref="T2:T4"/>
    <mergeCell ref="S3:S4"/>
    <mergeCell ref="A1:T1"/>
    <mergeCell ref="R2:S2"/>
    <mergeCell ref="R3:R4"/>
    <mergeCell ref="E2:E4"/>
    <mergeCell ref="N3:Q3"/>
    <mergeCell ref="J3:M3"/>
    <mergeCell ref="C2:C4"/>
    <mergeCell ref="D2:D4"/>
    <mergeCell ref="F3:F4"/>
    <mergeCell ref="J2:Q2"/>
    <mergeCell ref="H3:H4"/>
    <mergeCell ref="I3:I4"/>
    <mergeCell ref="F2:I2"/>
    <mergeCell ref="G3:G4"/>
  </mergeCells>
  <phoneticPr fontId="2" type="noConversion"/>
  <conditionalFormatting sqref="T5:T10">
    <cfRule type="cellIs" dxfId="1" priority="117" operator="equal">
      <formula>"NA"</formula>
    </cfRule>
    <cfRule type="cellIs" dxfId="0" priority="118" operator="greaterThan">
      <formula>8</formula>
    </cfRule>
  </conditionalFormatting>
  <pageMargins left="0.75" right="0.75" top="1" bottom="1" header="0.5" footer="0.5"/>
  <pageSetup orientation="portrait" horizontalDpi="200" verticalDpi="200" r:id="rId1"/>
  <headerFooter alignWithMargins="0">
    <oddHeader>&amp;LWNS Global Services Pvt Ltd&amp;RScorecard Report</oddHeader>
    <oddFooter>&amp;COperations Non-Sensitive&amp;RFmt.Eff./Rev.Dt: March 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30</vt:lpstr>
    </vt:vector>
  </TitlesOfParts>
  <Company>wns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u183346</dc:creator>
  <cp:lastModifiedBy>Gupta, Sonal (KTGUR)</cp:lastModifiedBy>
  <cp:lastPrinted>2010-04-19T05:37:35Z</cp:lastPrinted>
  <dcterms:created xsi:type="dcterms:W3CDTF">2007-09-06T14:13:28Z</dcterms:created>
  <dcterms:modified xsi:type="dcterms:W3CDTF">2014-08-19T13:43:32Z</dcterms:modified>
</cp:coreProperties>
</file>