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05" windowWidth="5595" windowHeight="71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3" i="1" a="1"/>
  <c r="K3" s="1"/>
  <c r="J4" a="1"/>
  <c r="J4" s="1"/>
  <c r="J5" a="1"/>
  <c r="J5" s="1"/>
  <c r="J6" a="1"/>
  <c r="J6" s="1"/>
  <c r="J7" a="1"/>
  <c r="J7" s="1"/>
  <c r="J8" a="1"/>
  <c r="J8" s="1"/>
  <c r="J9" a="1"/>
  <c r="J9" s="1"/>
  <c r="J10" a="1"/>
  <c r="J10" s="1"/>
  <c r="J11" a="1"/>
  <c r="J11" s="1"/>
  <c r="J12" a="1"/>
  <c r="J12" s="1"/>
  <c r="J13" a="1"/>
  <c r="J13" s="1"/>
  <c r="J14" a="1"/>
  <c r="J14" s="1"/>
  <c r="J15" a="1"/>
  <c r="J15" s="1"/>
  <c r="J16" a="1"/>
  <c r="J16" s="1"/>
  <c r="J17" a="1"/>
  <c r="J17" s="1"/>
  <c r="J18" a="1"/>
  <c r="J18" s="1"/>
  <c r="J19" a="1"/>
  <c r="J19" s="1"/>
  <c r="J20" a="1"/>
  <c r="J20" s="1"/>
  <c r="J21" a="1"/>
  <c r="J21" s="1"/>
  <c r="J3" a="1"/>
  <c r="J3" s="1"/>
  <c r="K4" a="1"/>
  <c r="K4" s="1"/>
  <c r="K5" a="1"/>
  <c r="K5" s="1"/>
  <c r="K6" a="1"/>
  <c r="K6" s="1"/>
  <c r="K7" a="1"/>
  <c r="K7" s="1"/>
  <c r="K8" a="1"/>
  <c r="K8" s="1"/>
  <c r="K9" a="1"/>
  <c r="K9" s="1"/>
  <c r="K10" a="1"/>
  <c r="K10" s="1"/>
  <c r="K11" a="1"/>
  <c r="K11" s="1"/>
  <c r="K12" a="1"/>
  <c r="K12" s="1"/>
  <c r="K13" a="1"/>
  <c r="K13" s="1"/>
  <c r="K14" a="1"/>
  <c r="K14" s="1"/>
  <c r="K15" a="1"/>
  <c r="K15" s="1"/>
  <c r="K16" a="1"/>
  <c r="K16" s="1"/>
  <c r="K17" a="1"/>
  <c r="K17" s="1"/>
  <c r="K18" a="1"/>
  <c r="K18" s="1"/>
  <c r="K19" a="1"/>
  <c r="K19" s="1"/>
  <c r="K20" a="1"/>
  <c r="K20" s="1"/>
  <c r="K21" a="1"/>
  <c r="K21" s="1"/>
  <c r="L13"/>
  <c r="L14"/>
  <c r="L15"/>
  <c r="L16"/>
  <c r="L17"/>
  <c r="L18"/>
  <c r="L19"/>
  <c r="L20"/>
  <c r="L21"/>
  <c r="J22"/>
  <c r="L22"/>
  <c r="L9"/>
  <c r="L10"/>
  <c r="L11"/>
  <c r="L12"/>
  <c r="L8"/>
  <c r="L4"/>
  <c r="L5"/>
  <c r="L6"/>
  <c r="L7"/>
  <c r="L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3"/>
</calcChain>
</file>

<file path=xl/sharedStrings.xml><?xml version="1.0" encoding="utf-8"?>
<sst xmlns="http://schemas.openxmlformats.org/spreadsheetml/2006/main" count="41" uniqueCount="40">
  <si>
    <t>ID0001</t>
  </si>
  <si>
    <t>ID0013</t>
  </si>
  <si>
    <t>ID0019</t>
  </si>
  <si>
    <t>ID0020</t>
  </si>
  <si>
    <t>ID0021</t>
  </si>
  <si>
    <t>ID0023</t>
  </si>
  <si>
    <t>ID0029</t>
  </si>
  <si>
    <t>ID0030</t>
  </si>
  <si>
    <t>ID0032</t>
  </si>
  <si>
    <t>ID0036</t>
  </si>
  <si>
    <t>ID0040</t>
  </si>
  <si>
    <t>ID0042</t>
  </si>
  <si>
    <t>ID0046</t>
  </si>
  <si>
    <t>ID0054</t>
  </si>
  <si>
    <t>ID0056</t>
  </si>
  <si>
    <t>ID0085</t>
  </si>
  <si>
    <t>ID0093</t>
  </si>
  <si>
    <t>ID0124</t>
  </si>
  <si>
    <t>ID0136</t>
  </si>
  <si>
    <t>ID0141</t>
  </si>
  <si>
    <t>MIS Analyst</t>
  </si>
  <si>
    <t>Senion Analyst</t>
  </si>
  <si>
    <t>AGM</t>
  </si>
  <si>
    <t>GM</t>
  </si>
  <si>
    <t>DSE Co-ordinator</t>
  </si>
  <si>
    <t>Manager</t>
  </si>
  <si>
    <t>Applications Engineer</t>
  </si>
  <si>
    <t>strategy manager</t>
  </si>
  <si>
    <t>Specialist</t>
  </si>
  <si>
    <t>Senior Consultant</t>
  </si>
  <si>
    <t>Coordination</t>
  </si>
  <si>
    <t>Business Analsyt</t>
  </si>
  <si>
    <t>Team Lead</t>
  </si>
  <si>
    <t>Financial Planner</t>
  </si>
  <si>
    <t>Analyst</t>
  </si>
  <si>
    <t>Financial Consultant</t>
  </si>
  <si>
    <t>Analytics lead</t>
  </si>
  <si>
    <t>Manager : Accounts</t>
  </si>
  <si>
    <t>MIS Team Leader</t>
  </si>
  <si>
    <t>TOP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</si>
</sst>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43" fontId="0" fillId="2" borderId="0" xfId="1" applyFont="1" applyFill="1"/>
    <xf numFmtId="0" fontId="0" fillId="3" borderId="0" xfId="0" applyFill="1"/>
    <xf numFmtId="43" fontId="0" fillId="3" borderId="0" xfId="1" applyFont="1" applyFill="1"/>
    <xf numFmtId="0" fontId="0" fillId="3" borderId="0" xfId="0" applyNumberFormat="1" applyFill="1"/>
    <xf numFmtId="0" fontId="2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L24"/>
  <sheetViews>
    <sheetView tabSelected="1" topLeftCell="B1" workbookViewId="0">
      <selection activeCell="K3" sqref="K3"/>
    </sheetView>
  </sheetViews>
  <sheetFormatPr defaultRowHeight="15"/>
  <cols>
    <col min="1" max="1" width="12" style="1" bestFit="1" customWidth="1"/>
    <col min="2" max="2" width="9.140625" style="1"/>
    <col min="3" max="3" width="20.5703125" style="1" bestFit="1" customWidth="1"/>
    <col min="4" max="4" width="11.5703125" style="1" bestFit="1" customWidth="1"/>
    <col min="5" max="5" width="5.85546875" style="1" customWidth="1"/>
    <col min="6" max="6" width="11.5703125" style="1" bestFit="1" customWidth="1"/>
    <col min="7" max="10" width="9.140625" style="1"/>
    <col min="11" max="11" width="20.5703125" style="1" bestFit="1" customWidth="1"/>
    <col min="12" max="12" width="11.5703125" style="1" bestFit="1" customWidth="1"/>
    <col min="13" max="16384" width="9.140625" style="1"/>
  </cols>
  <sheetData>
    <row r="2" spans="1:12">
      <c r="I2" s="3" t="s">
        <v>39</v>
      </c>
      <c r="J2" s="3">
        <v>15</v>
      </c>
    </row>
    <row r="3" spans="1:12">
      <c r="A3" s="1">
        <v>5</v>
      </c>
      <c r="B3" s="3" t="s">
        <v>0</v>
      </c>
      <c r="C3" s="3" t="s">
        <v>20</v>
      </c>
      <c r="D3" s="4">
        <v>68835.306612122877</v>
      </c>
      <c r="E3" s="5">
        <f>+RANK(D3,$D$3:$D$22,0)+COUNTIF($D$3:D3,D4)</f>
        <v>4</v>
      </c>
      <c r="F3" s="2">
        <f>+LARGE($D$3:$D$22,ROW(A1))</f>
        <v>100000</v>
      </c>
      <c r="J3" s="1" t="str">
        <f t="array" ref="J3">INDEX($B$3:$B$22,SMALL(IF($D$3:$D$22=L3,ROW($B$3:$B$22),""),COUNTIF($L$3:L3,L3))-2)</f>
        <v>ID0029</v>
      </c>
      <c r="K3" s="6" t="str">
        <f t="array" ref="K3">INDEX($C$3:$C$22,SMALL(IF($D$3:$D$22=L3,ROW($C$3:$C$22),""),COUNTIF($L$3:L3,L3))-2)</f>
        <v>Applications Engineer</v>
      </c>
      <c r="L3" s="2">
        <f t="shared" ref="K3:L3" si="0">+INDEX(D$3:D$22,MATCH($F3,$D$3:$D$22,0))</f>
        <v>100000</v>
      </c>
    </row>
    <row r="4" spans="1:12">
      <c r="A4" s="1">
        <v>10</v>
      </c>
      <c r="B4" s="3" t="s">
        <v>1</v>
      </c>
      <c r="C4" s="3" t="s">
        <v>21</v>
      </c>
      <c r="D4" s="4">
        <v>58000</v>
      </c>
      <c r="E4" s="5">
        <f>+RANK(D4,$D$3:$D$22,0)+COUNTIF($D$3:D4,D5)</f>
        <v>9</v>
      </c>
      <c r="F4" s="2">
        <f t="shared" ref="F4:F22" si="1">+LARGE($D$3:$D$22,ROW(A2))</f>
        <v>100000</v>
      </c>
      <c r="J4" s="1" t="str">
        <f t="array" ref="J4">INDEX($B$3:$B$22,SMALL(IF($D$3:$D$22=L4,ROW($B$3:$B$22),""),COUNTIF($L$3:L4,L4))-2)</f>
        <v>ID0030</v>
      </c>
      <c r="K4" s="6" t="str">
        <f t="array" ref="K4">INDEX($C$3:$C$22,SMALL(IF($D$3:$D$22=L4,ROW($C$3:$C$22),""),COUNTIF($L$3:L4,L4))-2)</f>
        <v>strategy manager</v>
      </c>
      <c r="L4" s="2">
        <f t="shared" ref="L4:L7" si="2">+INDEX(D$3:D$22,MATCH($F4,$D$3:$D$22,0))</f>
        <v>100000</v>
      </c>
    </row>
    <row r="5" spans="1:12">
      <c r="A5" s="1">
        <v>15</v>
      </c>
      <c r="B5" s="3" t="s">
        <v>2</v>
      </c>
      <c r="C5" s="3" t="s">
        <v>22</v>
      </c>
      <c r="D5" s="4">
        <v>90000</v>
      </c>
      <c r="E5" s="5">
        <f>+RANK(D5,$D$3:$D$22,0)+COUNTIF($D$3:D5,D6)</f>
        <v>3</v>
      </c>
      <c r="F5" s="2">
        <f t="shared" si="1"/>
        <v>90000</v>
      </c>
      <c r="J5" s="1" t="str">
        <f t="array" ref="J5">INDEX($B$3:$B$22,SMALL(IF($D$3:$D$22=L5,ROW($B$3:$B$22),""),COUNTIF($L$3:L5,L5))-2)</f>
        <v>ID0019</v>
      </c>
      <c r="K5" s="6" t="str">
        <f t="array" ref="K5">INDEX($C$3:$C$22,SMALL(IF($D$3:$D$22=L5,ROW($C$3:$C$22),""),COUNTIF($L$3:L5,L5))-2)</f>
        <v>AGM</v>
      </c>
      <c r="L5" s="2">
        <f t="shared" si="2"/>
        <v>90000</v>
      </c>
    </row>
    <row r="6" spans="1:12">
      <c r="A6" s="1">
        <v>20</v>
      </c>
      <c r="B6" s="3" t="s">
        <v>3</v>
      </c>
      <c r="C6" s="3" t="s">
        <v>23</v>
      </c>
      <c r="D6" s="4">
        <v>14246.333349954055</v>
      </c>
      <c r="E6" s="5">
        <f>+RANK(D6,$D$3:$D$22,0)+COUNTIF($D$3:D6,D7)</f>
        <v>17</v>
      </c>
      <c r="F6" s="2">
        <f t="shared" si="1"/>
        <v>68835.306612122877</v>
      </c>
      <c r="J6" s="1" t="str">
        <f t="array" ref="J6">INDEX($B$3:$B$22,SMALL(IF($D$3:$D$22=L6,ROW($B$3:$B$22),""),COUNTIF($L$3:L6,L6))-2)</f>
        <v>ID0001</v>
      </c>
      <c r="K6" s="6" t="str">
        <f t="array" ref="K6">INDEX($C$3:$C$22,SMALL(IF($D$3:$D$22=L6,ROW($C$3:$C$22),""),COUNTIF($L$3:L6,L6))-2)</f>
        <v>MIS Analyst</v>
      </c>
      <c r="L6" s="2">
        <f t="shared" si="2"/>
        <v>68835.306612122877</v>
      </c>
    </row>
    <row r="7" spans="1:12">
      <c r="B7" s="3" t="s">
        <v>4</v>
      </c>
      <c r="C7" s="3" t="s">
        <v>24</v>
      </c>
      <c r="D7" s="4">
        <v>50437.70470615309</v>
      </c>
      <c r="E7" s="5">
        <f>+RANK(D7,$D$3:$D$22,0)+COUNTIF($D$3:D7,D8)</f>
        <v>12</v>
      </c>
      <c r="F7" s="2">
        <f t="shared" si="1"/>
        <v>68000</v>
      </c>
      <c r="J7" s="1" t="str">
        <f t="array" ref="J7">INDEX($B$3:$B$22,SMALL(IF($D$3:$D$22=L7,ROW($B$3:$B$22),""),COUNTIF($L$3:L7,L7))-2)</f>
        <v>ID0136</v>
      </c>
      <c r="K7" s="6" t="str">
        <f t="array" ref="K7">INDEX($C$3:$C$22,SMALL(IF($D$3:$D$22=L7,ROW($C$3:$C$22),""),COUNTIF($L$3:L7,L7))-2)</f>
        <v>Manager : Accounts</v>
      </c>
      <c r="L7" s="2">
        <f t="shared" si="2"/>
        <v>68000</v>
      </c>
    </row>
    <row r="8" spans="1:12">
      <c r="B8" s="3" t="s">
        <v>5</v>
      </c>
      <c r="C8" s="3" t="s">
        <v>25</v>
      </c>
      <c r="D8" s="4">
        <v>12000</v>
      </c>
      <c r="E8" s="5">
        <f>+RANK(D8,$D$3:$D$22,0)+COUNTIF($D$3:D8,D9)</f>
        <v>18</v>
      </c>
      <c r="F8" s="2">
        <f t="shared" si="1"/>
        <v>63047.130882691366</v>
      </c>
      <c r="J8" s="1" t="str">
        <f t="array" ref="J8">INDEX($B$3:$B$22,SMALL(IF($D$3:$D$22=L8,ROW($B$3:$B$22),""),COUNTIF($L$3:L8,L8))-2)</f>
        <v>ID0036</v>
      </c>
      <c r="K8" s="6" t="str">
        <f t="array" ref="K8">INDEX($C$3:$C$22,SMALL(IF($D$3:$D$22=L8,ROW($C$3:$C$22),""),COUNTIF($L$3:L8,L8))-2)</f>
        <v>Senior Consultant</v>
      </c>
      <c r="L8" s="2">
        <f t="shared" ref="K8:L8" si="3">IF($J$2&lt;=5,"",INDEX(D$3:D$22,MATCH($F8,$D$3:$D$22,0)))</f>
        <v>63047.130882691366</v>
      </c>
    </row>
    <row r="9" spans="1:12">
      <c r="B9" s="3" t="s">
        <v>6</v>
      </c>
      <c r="C9" s="3" t="s">
        <v>26</v>
      </c>
      <c r="D9" s="4">
        <v>100000</v>
      </c>
      <c r="E9" s="5">
        <f>+RANK(D9,$D$3:$D$22,0)+COUNTIF($D$3:D9,D10)</f>
        <v>2</v>
      </c>
      <c r="F9" s="2">
        <f t="shared" si="1"/>
        <v>62249.572510588783</v>
      </c>
      <c r="J9" s="1" t="str">
        <f t="array" ref="J9">INDEX($B$3:$B$22,SMALL(IF($D$3:$D$22=L9,ROW($B$3:$B$22),""),COUNTIF($L$3:L9,L9))-2)</f>
        <v>ID0085</v>
      </c>
      <c r="K9" s="6" t="str">
        <f t="array" ref="K9">INDEX($C$3:$C$22,SMALL(IF($D$3:$D$22=L9,ROW($C$3:$C$22),""),COUNTIF($L$3:L9,L9))-2)</f>
        <v>Senior Consultant</v>
      </c>
      <c r="L9" s="2">
        <f t="shared" ref="L9:L21" si="4">IF($J$2&lt;=5,"",INDEX(D$3:D$22,MATCH($F9,$D$3:$D$22,0)))</f>
        <v>62249.572510588783</v>
      </c>
    </row>
    <row r="10" spans="1:12">
      <c r="B10" s="3" t="s">
        <v>7</v>
      </c>
      <c r="C10" s="3" t="s">
        <v>27</v>
      </c>
      <c r="D10" s="4">
        <v>100000</v>
      </c>
      <c r="E10" s="5">
        <f>+RANK(D10,$D$3:$D$22,0)+COUNTIF($D$3:D10,D11)</f>
        <v>1</v>
      </c>
      <c r="F10" s="2">
        <f t="shared" si="1"/>
        <v>62000</v>
      </c>
      <c r="J10" s="1" t="str">
        <f t="array" ref="J10">INDEX($B$3:$B$22,SMALL(IF($D$3:$D$22=L10,ROW($B$3:$B$22),""),COUNTIF($L$3:L10,L10))-2)</f>
        <v>ID0046</v>
      </c>
      <c r="K10" s="6" t="str">
        <f t="array" ref="K10">INDEX($C$3:$C$22,SMALL(IF($D$3:$D$22=L10,ROW($C$3:$C$22),""),COUNTIF($L$3:L10,L10))-2)</f>
        <v>Team Lead</v>
      </c>
      <c r="L10" s="2">
        <f t="shared" si="4"/>
        <v>62000</v>
      </c>
    </row>
    <row r="11" spans="1:12">
      <c r="B11" s="3" t="s">
        <v>8</v>
      </c>
      <c r="C11" s="3" t="s">
        <v>28</v>
      </c>
      <c r="D11" s="4">
        <v>57000</v>
      </c>
      <c r="E11" s="5">
        <f>+RANK(D11,$D$3:$D$22,0)+COUNTIF($D$3:D11,D12)</f>
        <v>10</v>
      </c>
      <c r="F11" s="2">
        <f t="shared" si="1"/>
        <v>58000</v>
      </c>
      <c r="J11" s="1" t="str">
        <f t="array" ref="J11">INDEX($B$3:$B$22,SMALL(IF($D$3:$D$22=L11,ROW($B$3:$B$22),""),COUNTIF($L$3:L11,L11))-2)</f>
        <v>ID0013</v>
      </c>
      <c r="K11" s="6" t="str">
        <f t="array" ref="K11">INDEX($C$3:$C$22,SMALL(IF($D$3:$D$22=L11,ROW($C$3:$C$22),""),COUNTIF($L$3:L11,L11))-2)</f>
        <v>Senion Analyst</v>
      </c>
      <c r="L11" s="2">
        <f t="shared" si="4"/>
        <v>58000</v>
      </c>
    </row>
    <row r="12" spans="1:12">
      <c r="B12" s="3" t="s">
        <v>9</v>
      </c>
      <c r="C12" s="3" t="s">
        <v>29</v>
      </c>
      <c r="D12" s="4">
        <v>63047.130882691366</v>
      </c>
      <c r="E12" s="5">
        <f>+RANK(D12,$D$3:$D$22,0)+COUNTIF($D$3:D12,D13)</f>
        <v>6</v>
      </c>
      <c r="F12" s="2">
        <f t="shared" si="1"/>
        <v>57000</v>
      </c>
      <c r="J12" s="1" t="str">
        <f t="array" ref="J12">INDEX($B$3:$B$22,SMALL(IF($D$3:$D$22=L12,ROW($B$3:$B$22),""),COUNTIF($L$3:L12,L12))-2)</f>
        <v>ID0032</v>
      </c>
      <c r="K12" s="6" t="str">
        <f t="array" ref="K12">INDEX($C$3:$C$22,SMALL(IF($D$3:$D$22=L12,ROW($C$3:$C$22),""),COUNTIF($L$3:L12,L12))-2)</f>
        <v>Specialist</v>
      </c>
      <c r="L12" s="2">
        <f t="shared" si="4"/>
        <v>57000</v>
      </c>
    </row>
    <row r="13" spans="1:12">
      <c r="B13" s="3" t="s">
        <v>10</v>
      </c>
      <c r="C13" s="3" t="s">
        <v>30</v>
      </c>
      <c r="D13" s="4">
        <v>30489.586535798586</v>
      </c>
      <c r="E13" s="5">
        <f>+RANK(D13,$D$3:$D$22,0)+COUNTIF($D$3:D13,D14)</f>
        <v>15</v>
      </c>
      <c r="F13" s="2">
        <f t="shared" si="1"/>
        <v>55068.245289698301</v>
      </c>
      <c r="J13" s="1" t="str">
        <f t="array" ref="J13">INDEX($B$3:$B$22,SMALL(IF($D$3:$D$22=L13,ROW($B$3:$B$22),""),COUNTIF($L$3:L13,L13))-2)</f>
        <v>ID0141</v>
      </c>
      <c r="K13" s="6" t="str">
        <f t="array" ref="K13">INDEX($C$3:$C$22,SMALL(IF($D$3:$D$22=L13,ROW($C$3:$C$22),""),COUNTIF($L$3:L13,L13))-2)</f>
        <v>MIS Team Leader</v>
      </c>
      <c r="L13" s="2">
        <f t="shared" si="4"/>
        <v>55068.245289698301</v>
      </c>
    </row>
    <row r="14" spans="1:12">
      <c r="B14" s="3" t="s">
        <v>11</v>
      </c>
      <c r="C14" s="3" t="s">
        <v>31</v>
      </c>
      <c r="D14" s="4">
        <v>4320</v>
      </c>
      <c r="E14" s="5">
        <f>+RANK(D14,$D$3:$D$22,0)+COUNTIF($D$3:D14,D15)</f>
        <v>20</v>
      </c>
      <c r="F14" s="2">
        <f t="shared" si="1"/>
        <v>50437.70470615309</v>
      </c>
      <c r="J14" s="1" t="str">
        <f t="array" ref="J14">INDEX($B$3:$B$22,SMALL(IF($D$3:$D$22=L14,ROW($B$3:$B$22),""),COUNTIF($L$3:L14,L14))-2)</f>
        <v>ID0021</v>
      </c>
      <c r="K14" s="6" t="str">
        <f t="array" ref="K14">INDEX($C$3:$C$22,SMALL(IF($D$3:$D$22=L14,ROW($C$3:$C$22),""),COUNTIF($L$3:L14,L14))-2)</f>
        <v>DSE Co-ordinator</v>
      </c>
      <c r="L14" s="2">
        <f t="shared" si="4"/>
        <v>50437.70470615309</v>
      </c>
    </row>
    <row r="15" spans="1:12">
      <c r="B15" s="3" t="s">
        <v>12</v>
      </c>
      <c r="C15" s="3" t="s">
        <v>32</v>
      </c>
      <c r="D15" s="4">
        <v>62000</v>
      </c>
      <c r="E15" s="5">
        <f>+RANK(D15,$D$3:$D$22,0)+COUNTIF($D$3:D15,D16)</f>
        <v>8</v>
      </c>
      <c r="F15" s="2">
        <f t="shared" si="1"/>
        <v>41000</v>
      </c>
      <c r="J15" s="1" t="str">
        <f t="array" ref="J15">INDEX($B$3:$B$22,SMALL(IF($D$3:$D$22=L15,ROW($B$3:$B$22),""),COUNTIF($L$3:L15,L15))-2)</f>
        <v>ID0124</v>
      </c>
      <c r="K15" s="6" t="str">
        <f t="array" ref="K15">INDEX($C$3:$C$22,SMALL(IF($D$3:$D$22=L15,ROW($C$3:$C$22),""),COUNTIF($L$3:L15,L15))-2)</f>
        <v>Analytics lead</v>
      </c>
      <c r="L15" s="2">
        <f t="shared" si="4"/>
        <v>41000</v>
      </c>
    </row>
    <row r="16" spans="1:12">
      <c r="B16" s="3" t="s">
        <v>13</v>
      </c>
      <c r="C16" s="3" t="s">
        <v>33</v>
      </c>
      <c r="D16" s="4">
        <v>7500</v>
      </c>
      <c r="E16" s="5">
        <f>+RANK(D16,$D$3:$D$22,0)+COUNTIF($D$3:D16,D17)</f>
        <v>19</v>
      </c>
      <c r="F16" s="2">
        <f t="shared" si="1"/>
        <v>38000</v>
      </c>
      <c r="J16" s="1" t="str">
        <f t="array" ref="J16">INDEX($B$3:$B$22,SMALL(IF($D$3:$D$22=L16,ROW($B$3:$B$22),""),COUNTIF($L$3:L16,L16))-2)</f>
        <v>ID0093</v>
      </c>
      <c r="K16" s="6" t="str">
        <f t="array" ref="K16">INDEX($C$3:$C$22,SMALL(IF($D$3:$D$22=L16,ROW($C$3:$C$22),""),COUNTIF($L$3:L16,L16))-2)</f>
        <v>Financial Consultant</v>
      </c>
      <c r="L16" s="2">
        <f t="shared" si="4"/>
        <v>38000</v>
      </c>
    </row>
    <row r="17" spans="2:12">
      <c r="B17" s="3" t="s">
        <v>14</v>
      </c>
      <c r="C17" s="3" t="s">
        <v>34</v>
      </c>
      <c r="D17" s="4">
        <v>28371.208897211112</v>
      </c>
      <c r="E17" s="5">
        <f>+RANK(D17,$D$3:$D$22,0)+COUNTIF($D$3:D17,D18)</f>
        <v>16</v>
      </c>
      <c r="F17" s="2">
        <f t="shared" si="1"/>
        <v>30489.586535798586</v>
      </c>
      <c r="J17" s="1" t="str">
        <f t="array" ref="J17">INDEX($B$3:$B$22,SMALL(IF($D$3:$D$22=L17,ROW($B$3:$B$22),""),COUNTIF($L$3:L17,L17))-2)</f>
        <v>ID0040</v>
      </c>
      <c r="K17" s="6" t="str">
        <f t="array" ref="K17">INDEX($C$3:$C$22,SMALL(IF($D$3:$D$22=L17,ROW($C$3:$C$22),""),COUNTIF($L$3:L17,L17))-2)</f>
        <v>Coordination</v>
      </c>
      <c r="L17" s="2">
        <f t="shared" si="4"/>
        <v>30489.586535798586</v>
      </c>
    </row>
    <row r="18" spans="2:12">
      <c r="B18" s="3" t="s">
        <v>15</v>
      </c>
      <c r="C18" s="3" t="s">
        <v>29</v>
      </c>
      <c r="D18" s="4">
        <v>62249.572510588783</v>
      </c>
      <c r="E18" s="5">
        <f>+RANK(D18,$D$3:$D$22,0)+COUNTIF($D$3:D18,D19)</f>
        <v>7</v>
      </c>
      <c r="F18" s="2">
        <f t="shared" si="1"/>
        <v>28371.208897211112</v>
      </c>
      <c r="J18" s="1" t="str">
        <f t="array" ref="J18">INDEX($B$3:$B$22,SMALL(IF($D$3:$D$22=L18,ROW($B$3:$B$22),""),COUNTIF($L$3:L18,L18))-2)</f>
        <v>ID0056</v>
      </c>
      <c r="K18" s="6" t="str">
        <f t="array" ref="K18">INDEX($C$3:$C$22,SMALL(IF($D$3:$D$22=L18,ROW($C$3:$C$22),""),COUNTIF($L$3:L18,L18))-2)</f>
        <v>Analyst</v>
      </c>
      <c r="L18" s="2">
        <f t="shared" si="4"/>
        <v>28371.208897211112</v>
      </c>
    </row>
    <row r="19" spans="2:12">
      <c r="B19" s="3" t="s">
        <v>16</v>
      </c>
      <c r="C19" s="3" t="s">
        <v>35</v>
      </c>
      <c r="D19" s="4">
        <v>38000</v>
      </c>
      <c r="E19" s="5">
        <f>+RANK(D19,$D$3:$D$22,0)+COUNTIF($D$3:D19,D20)</f>
        <v>14</v>
      </c>
      <c r="F19" s="2">
        <f t="shared" si="1"/>
        <v>14246.333349954055</v>
      </c>
      <c r="J19" s="1" t="str">
        <f t="array" ref="J19">INDEX($B$3:$B$22,SMALL(IF($D$3:$D$22=L19,ROW($B$3:$B$22),""),COUNTIF($L$3:L19,L19))-2)</f>
        <v>ID0020</v>
      </c>
      <c r="K19" s="6" t="str">
        <f t="array" ref="K19">INDEX($C$3:$C$22,SMALL(IF($D$3:$D$22=L19,ROW($C$3:$C$22),""),COUNTIF($L$3:L19,L19))-2)</f>
        <v>GM</v>
      </c>
      <c r="L19" s="2">
        <f t="shared" si="4"/>
        <v>14246.333349954055</v>
      </c>
    </row>
    <row r="20" spans="2:12">
      <c r="B20" s="3" t="s">
        <v>17</v>
      </c>
      <c r="C20" s="3" t="s">
        <v>36</v>
      </c>
      <c r="D20" s="4">
        <v>41000</v>
      </c>
      <c r="E20" s="5">
        <f>+RANK(D20,$D$3:$D$22,0)+COUNTIF($D$3:D20,D21)</f>
        <v>13</v>
      </c>
      <c r="F20" s="2">
        <f t="shared" si="1"/>
        <v>12000</v>
      </c>
      <c r="J20" s="1" t="str">
        <f t="array" ref="J20">INDEX($B$3:$B$22,SMALL(IF($D$3:$D$22=L20,ROW($B$3:$B$22),""),COUNTIF($L$3:L20,L20))-2)</f>
        <v>ID0023</v>
      </c>
      <c r="K20" s="6" t="str">
        <f t="array" ref="K20">INDEX($C$3:$C$22,SMALL(IF($D$3:$D$22=L20,ROW($C$3:$C$22),""),COUNTIF($L$3:L20,L20))-2)</f>
        <v>Manager</v>
      </c>
      <c r="L20" s="2">
        <f t="shared" si="4"/>
        <v>12000</v>
      </c>
    </row>
    <row r="21" spans="2:12">
      <c r="B21" s="3" t="s">
        <v>18</v>
      </c>
      <c r="C21" s="3" t="s">
        <v>37</v>
      </c>
      <c r="D21" s="4">
        <v>68000</v>
      </c>
      <c r="E21" s="5">
        <f>+RANK(D21,$D$3:$D$22,0)+COUNTIF($D$3:D21,D22)</f>
        <v>5</v>
      </c>
      <c r="F21" s="2">
        <f t="shared" si="1"/>
        <v>7500</v>
      </c>
      <c r="J21" s="1" t="str">
        <f t="array" ref="J21">INDEX($B$3:$B$22,SMALL(IF($D$3:$D$22=L21,ROW($B$3:$B$22),""),COUNTIF($L$3:L21,L21))-2)</f>
        <v>ID0054</v>
      </c>
      <c r="K21" s="6" t="str">
        <f t="array" ref="K21">INDEX($C$3:$C$22,SMALL(IF($D$3:$D$22=L21,ROW($C$3:$C$22),""),COUNTIF($L$3:L21,L21))-2)</f>
        <v>Financial Planner</v>
      </c>
      <c r="L21" s="2">
        <f t="shared" si="4"/>
        <v>7500</v>
      </c>
    </row>
    <row r="22" spans="2:12">
      <c r="B22" s="3" t="s">
        <v>19</v>
      </c>
      <c r="C22" s="3" t="s">
        <v>38</v>
      </c>
      <c r="D22" s="4">
        <v>55068.245289698301</v>
      </c>
      <c r="E22" s="5">
        <f>+RANK(D22,$D$3:$D$22,0)+COUNTIF($D$3:D22,D23)</f>
        <v>11</v>
      </c>
      <c r="F22" s="2">
        <f t="shared" si="1"/>
        <v>4320</v>
      </c>
      <c r="J22" s="1" t="str">
        <f t="shared" ref="J19:J22" si="5">IF($J$2&lt;=15,"",INDEX(B$3:B$22,MATCH($F22,$D$3:$D$22,0)))</f>
        <v/>
      </c>
      <c r="L22" s="1" t="str">
        <f t="shared" ref="L19:L22" si="6">IF($J$2&lt;=15,"",INDEX(D$3:D$22,MATCH($F22,$D$3:$D$22,0)))</f>
        <v/>
      </c>
    </row>
    <row r="23" spans="2:12">
      <c r="D23" s="2"/>
    </row>
    <row r="24" spans="2:12">
      <c r="D24" s="2"/>
    </row>
  </sheetData>
  <dataValidations count="1">
    <dataValidation type="list" allowBlank="1" showInputMessage="1" showErrorMessage="1" sqref="J2">
      <formula1>$A$3:$A$6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Noorain Ansari</cp:lastModifiedBy>
  <dcterms:created xsi:type="dcterms:W3CDTF">2012-06-26T16:28:04Z</dcterms:created>
  <dcterms:modified xsi:type="dcterms:W3CDTF">2012-06-26T17:22:08Z</dcterms:modified>
</cp:coreProperties>
</file>