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45" yWindow="45" windowWidth="20955" windowHeight="9465"/>
  </bookViews>
  <sheets>
    <sheet name="Sheet1" sheetId="1" r:id="rId1"/>
    <sheet name="Sheet2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IV350340">#REF!</definedName>
    <definedName name="___IV74576">#REF!</definedName>
    <definedName name="___IV95059">#REF!</definedName>
    <definedName name="__IV350340">#REF!</definedName>
    <definedName name="__IV655636">#REF!</definedName>
    <definedName name="__IV74576">#REF!</definedName>
    <definedName name="__IV95059">#REF!</definedName>
    <definedName name="_IV350340">#REF!</definedName>
    <definedName name="_IV655636">#REF!</definedName>
    <definedName name="_IV74576">#REF!</definedName>
    <definedName name="_IV95059">#REF!</definedName>
    <definedName name="A">#REF!</definedName>
    <definedName name="ABC">#REF!</definedName>
    <definedName name="ACKNOWLEGDEMENT">IF([1]TITLE!A1048570="","","The Blue Chips-UOC-Investment Club")</definedName>
    <definedName name="Author">IF([1]TITLE!A1048574="","","EXCEL PROS CONSULTANCY")</definedName>
    <definedName name="BASE_CASE">[2]ASSUMPTIONS!$A$14:$F$24</definedName>
    <definedName name="beta">[3]Analysis!$B$17</definedName>
    <definedName name="C_">#REF!</definedName>
    <definedName name="CAGR">([3]Sheet1!XFC1048568/[3]Sheet1!XEZ1048568)^(1/3)-1</definedName>
    <definedName name="CASES">[2]ANALYSIS!$D$1</definedName>
    <definedName name="credit_rating">[2]ANALYSIS!#REF!</definedName>
    <definedName name="CurrentPrice">[3]Analysis!$H$16</definedName>
    <definedName name="dividend">[3]Analysis!$K$21</definedName>
    <definedName name="first">#REF!</definedName>
    <definedName name="gantt">[1]GANTT!$A$1048568:$A$1048569</definedName>
    <definedName name="growthrate">[3]Analysis!$E$17</definedName>
    <definedName name="GSE">[1]TITLE!$XFA$1048527:$XFD$1048560</definedName>
    <definedName name="GSE_MEMBERS">[1]TITLE!$XFA$1048526:$XFA$1048560</definedName>
    <definedName name="HIGH_CASE">[2]ASSUMPTIONS!$A$40:$F$50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MONTH" hidden="1">15000</definedName>
    <definedName name="IQ_NAMES_REVISION_DATE_" hidden="1">40233.9303587963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LOW_CASE">[2]ASSUMPTIONS!$A$27:$F$37</definedName>
    <definedName name="month">[4]CALENDER!$A$1:$A$12</definedName>
    <definedName name="MONTHS">#REF!</definedName>
    <definedName name="Print_Area_MI">#REF!</definedName>
    <definedName name="requiredreturn">[3]Analysis!$B$22</definedName>
    <definedName name="riskfree">[2]ASSUMPTIONS!$M$4</definedName>
    <definedName name="riskpremium">[3]Analysis!$B$19</definedName>
    <definedName name="second">#REF!</definedName>
    <definedName name="Sector_Group">IF([1]TITLE!A1048575="","",VLOOKUP([1]TITLE!A1048575,GSE,3,0))</definedName>
    <definedName name="SET">[2]ANALYSIS!$L$1048547:$T$1048549</definedName>
    <definedName name="State">#REF!</definedName>
    <definedName name="status">[1]GANTT!$C$1048568:$C$1048569</definedName>
    <definedName name="Stock_Symbol">IF([1]TITLE!A1048576="","",VLOOKUP([1]TITLE!A1048576,GSE,2,0))</definedName>
    <definedName name="SYMBOL">'[5]TIMETABLE (new)'!$XEN$1048570:$XEN$1048571</definedName>
    <definedName name="TERMINAL_GRATE">'[2]DCF OUTPUT'!$C$4</definedName>
    <definedName name="WACC">[2]ANALYSIS!$B$22</definedName>
  </definedNames>
  <calcPr calcId="125725"/>
</workbook>
</file>

<file path=xl/calcChain.xml><?xml version="1.0" encoding="utf-8"?>
<calcChain xmlns="http://schemas.openxmlformats.org/spreadsheetml/2006/main">
  <c r="M2" i="2"/>
  <c r="O2" s="1"/>
  <c r="L2"/>
  <c r="M1" i="1" s="1"/>
  <c r="K2" i="2"/>
  <c r="K4" s="1"/>
  <c r="L3" i="1" l="1"/>
  <c r="L5" s="1"/>
</calcChain>
</file>

<file path=xl/sharedStrings.xml><?xml version="1.0" encoding="utf-8"?>
<sst xmlns="http://schemas.openxmlformats.org/spreadsheetml/2006/main" count="88" uniqueCount="86">
  <si>
    <t>Needle</t>
  </si>
  <si>
    <t>enter here</t>
  </si>
  <si>
    <t>prices</t>
  </si>
  <si>
    <t>scale</t>
  </si>
  <si>
    <t>YEAR OPEN</t>
  </si>
  <si>
    <t>DAY OPEN</t>
  </si>
  <si>
    <t>DAY CLOSE</t>
  </si>
  <si>
    <t>DAY CHNG</t>
  </si>
  <si>
    <t>YTD CHNG</t>
  </si>
  <si>
    <t>LISTED EQUITIES</t>
  </si>
  <si>
    <t>TICKER</t>
  </si>
  <si>
    <t>GH¢</t>
  </si>
  <si>
    <t>VWAP GH¢</t>
  </si>
  <si>
    <t>%</t>
  </si>
  <si>
    <t>Benso Oil Palm Plantation Ltd</t>
  </si>
  <si>
    <t>BOPP</t>
  </si>
  <si>
    <t>Golden Web Ltd</t>
  </si>
  <si>
    <t>GWEB</t>
  </si>
  <si>
    <t>Cal Bank Ltd</t>
  </si>
  <si>
    <t>CAL</t>
  </si>
  <si>
    <t xml:space="preserve">Ecobank Ghana Ltd </t>
  </si>
  <si>
    <t>EBG</t>
  </si>
  <si>
    <t xml:space="preserve">Ecobank Transnational Inc </t>
  </si>
  <si>
    <t>ETI</t>
  </si>
  <si>
    <t>Ghana Commercial Bank  Ltd</t>
  </si>
  <si>
    <t>GCB</t>
  </si>
  <si>
    <t>HFC Bank (Ghana) Ltd</t>
  </si>
  <si>
    <t>HFC</t>
  </si>
  <si>
    <t>Standard Chartered Bank Ltd</t>
  </si>
  <si>
    <t>SCB</t>
  </si>
  <si>
    <t>SG-SSB Ltd</t>
  </si>
  <si>
    <t>SG-SSB</t>
  </si>
  <si>
    <t>Trust Bank Ltd ( The Gambia)</t>
  </si>
  <si>
    <t>TBL</t>
  </si>
  <si>
    <t>UT Bank Ltd</t>
  </si>
  <si>
    <t>UTB</t>
  </si>
  <si>
    <t>Guinness Ghana Breweries Ltd</t>
  </si>
  <si>
    <t>GGBL</t>
  </si>
  <si>
    <t>Mechanical Lloyd Co Ltd</t>
  </si>
  <si>
    <t>MLC</t>
  </si>
  <si>
    <t>Produce Buying Co Ltd</t>
  </si>
  <si>
    <t>PBC</t>
  </si>
  <si>
    <t>Fan Milk Ltd</t>
  </si>
  <si>
    <t>FML</t>
  </si>
  <si>
    <t>PZ Cussons Ghana Ltd</t>
  </si>
  <si>
    <t>PZ</t>
  </si>
  <si>
    <t>Unilever Ghana Ltd</t>
  </si>
  <si>
    <t>UNIL</t>
  </si>
  <si>
    <t>Clydestone (Ghana) Ltd</t>
  </si>
  <si>
    <t>CLYD</t>
  </si>
  <si>
    <t>Transaction Solns (Ghana) Ltd</t>
  </si>
  <si>
    <t>TRANSOL</t>
  </si>
  <si>
    <t>Enterprise Group Ltd</t>
  </si>
  <si>
    <t>EGL</t>
  </si>
  <si>
    <t>SIC Insurance Co Ltd</t>
  </si>
  <si>
    <t>SIC</t>
  </si>
  <si>
    <t>Aluworks Ltd</t>
  </si>
  <si>
    <t>ALW</t>
  </si>
  <si>
    <t>Cocoa Processing Co Ltd</t>
  </si>
  <si>
    <t>CPC</t>
  </si>
  <si>
    <t>Pioneer Kitchenware Ltd</t>
  </si>
  <si>
    <t>PKL</t>
  </si>
  <si>
    <t>African Champion Industries Ltd</t>
  </si>
  <si>
    <t>ACI</t>
  </si>
  <si>
    <t>AngloGold Ashanti Ltd</t>
  </si>
  <si>
    <t>AGA</t>
  </si>
  <si>
    <t>AngloGold Ashanti Depository</t>
  </si>
  <si>
    <t>AADs</t>
  </si>
  <si>
    <t>Golden Star Resources Ltd</t>
  </si>
  <si>
    <t>GSR</t>
  </si>
  <si>
    <t>Total Petroleum Ghana Ltd</t>
  </si>
  <si>
    <t>TOTAL</t>
  </si>
  <si>
    <t>Ghana Oil Co Ltd</t>
  </si>
  <si>
    <t>GOIL</t>
  </si>
  <si>
    <t xml:space="preserve">Tullow Plc </t>
  </si>
  <si>
    <t>TLW</t>
  </si>
  <si>
    <t>Ayrton Drug Manufg  Ltd</t>
  </si>
  <si>
    <t>AYRTN</t>
  </si>
  <si>
    <t>Starwin Products Ltd</t>
  </si>
  <si>
    <t>SPL</t>
  </si>
  <si>
    <t>Camelot Ghana Ltd</t>
  </si>
  <si>
    <t>CMLT</t>
  </si>
  <si>
    <t>Sam Woode Ltd</t>
  </si>
  <si>
    <t>SWL</t>
  </si>
  <si>
    <t>Stanchart Preference Shares</t>
  </si>
  <si>
    <t>SCB-PREF</t>
  </si>
</sst>
</file>

<file path=xl/styles.xml><?xml version="1.0" encoding="utf-8"?>
<styleSheet xmlns="http://schemas.openxmlformats.org/spreadsheetml/2006/main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[$-409]dddd\,\ mmmm\ dd\,\ yyyy"/>
    <numFmt numFmtId="166" formatCode="_([$€-2]* #,##0.00_);_([$€-2]* \(#,##0.00\);_([$€-2]* &quot;-&quot;??_)"/>
    <numFmt numFmtId="167" formatCode="[$-809]d\ mmmm\ yyyy;@"/>
    <numFmt numFmtId="168" formatCode="0.0%"/>
    <numFmt numFmtId="169" formatCode="[$-409]d\-mmm;@"/>
    <numFmt numFmtId="170" formatCode="0.00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16"/>
      <name val="Calibri"/>
      <family val="2"/>
    </font>
    <font>
      <sz val="9"/>
      <name val="Verdana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0"/>
      <name val="Helv"/>
    </font>
    <font>
      <sz val="12"/>
      <name val="Courier"/>
      <family val="3"/>
    </font>
    <font>
      <sz val="10"/>
      <name val="Helv"/>
    </font>
    <font>
      <b/>
      <sz val="9"/>
      <name val="Trebuchet MS"/>
      <family val="2"/>
    </font>
    <font>
      <sz val="9"/>
      <name val="Trebuchet MS"/>
      <family val="2"/>
    </font>
    <font>
      <i/>
      <sz val="9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9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0" fillId="0" borderId="2" applyNumberFormat="0" applyFill="0">
      <alignment horizontal="right"/>
    </xf>
    <xf numFmtId="167" fontId="10" fillId="0" borderId="2" applyNumberFormat="0" applyFill="0">
      <alignment horizontal="right"/>
    </xf>
    <xf numFmtId="0" fontId="1" fillId="0" borderId="0"/>
    <xf numFmtId="168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8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8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8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8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8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8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8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8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8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0" fontId="4" fillId="0" borderId="0"/>
    <xf numFmtId="0" fontId="5" fillId="0" borderId="0"/>
    <xf numFmtId="170" fontId="11" fillId="0" borderId="0"/>
    <xf numFmtId="168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8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8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8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8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8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0" fontId="7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165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0" fontId="5" fillId="0" borderId="0"/>
    <xf numFmtId="167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2" fillId="0" borderId="0" applyNumberFormat="0" applyFill="0" applyBorder="0" applyAlignment="0" applyProtection="0"/>
    <xf numFmtId="167" fontId="12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0" fillId="0" borderId="3" applyNumberFormat="0" applyFill="0" applyBorder="0">
      <alignment horizontal="center" vertical="top" wrapText="1"/>
    </xf>
  </cellStyleXfs>
  <cellXfs count="14">
    <xf numFmtId="0" fontId="0" fillId="0" borderId="0" xfId="0"/>
    <xf numFmtId="0" fontId="2" fillId="3" borderId="0" xfId="0" applyFont="1" applyFill="1"/>
    <xf numFmtId="43" fontId="0" fillId="0" borderId="0" xfId="1" applyFont="1"/>
    <xf numFmtId="167" fontId="13" fillId="4" borderId="0" xfId="280" applyFont="1" applyFill="1" applyBorder="1"/>
    <xf numFmtId="167" fontId="13" fillId="4" borderId="0" xfId="280" applyFont="1" applyFill="1" applyBorder="1" applyAlignment="1">
      <alignment horizontal="center"/>
    </xf>
    <xf numFmtId="2" fontId="13" fillId="4" borderId="0" xfId="280" applyNumberFormat="1" applyFont="1" applyFill="1" applyBorder="1" applyAlignment="1">
      <alignment horizontal="center"/>
    </xf>
    <xf numFmtId="167" fontId="13" fillId="4" borderId="0" xfId="280" applyFont="1" applyFill="1" applyBorder="1" applyAlignment="1">
      <alignment horizontal="right"/>
    </xf>
    <xf numFmtId="2" fontId="14" fillId="4" borderId="0" xfId="280" applyNumberFormat="1" applyFont="1" applyFill="1" applyBorder="1" applyAlignment="1">
      <alignment horizontal="left"/>
    </xf>
    <xf numFmtId="167" fontId="14" fillId="4" borderId="0" xfId="280" applyFont="1" applyFill="1" applyBorder="1" applyAlignment="1">
      <alignment horizontal="center"/>
    </xf>
    <xf numFmtId="2" fontId="14" fillId="4" borderId="0" xfId="280" applyNumberFormat="1" applyFont="1" applyFill="1" applyBorder="1" applyAlignment="1">
      <alignment horizontal="center"/>
    </xf>
    <xf numFmtId="167" fontId="14" fillId="4" borderId="0" xfId="280" applyFont="1" applyFill="1" applyBorder="1" applyAlignment="1">
      <alignment horizontal="right"/>
    </xf>
    <xf numFmtId="167" fontId="14" fillId="4" borderId="0" xfId="280" applyFont="1" applyFill="1" applyBorder="1"/>
    <xf numFmtId="43" fontId="14" fillId="4" borderId="0" xfId="1" applyFont="1" applyFill="1" applyBorder="1" applyAlignment="1" applyProtection="1">
      <alignment horizontal="center"/>
      <protection locked="0"/>
    </xf>
    <xf numFmtId="167" fontId="15" fillId="4" borderId="0" xfId="280" applyFont="1" applyFill="1" applyBorder="1"/>
  </cellXfs>
  <cellStyles count="309">
    <cellStyle name="Comma" xfId="1" builtinId="3"/>
    <cellStyle name="Comma 10" xfId="2"/>
    <cellStyle name="Comma 11" xfId="3"/>
    <cellStyle name="Comma 12" xfId="4"/>
    <cellStyle name="Comma 13" xfId="5"/>
    <cellStyle name="Comma 2" xfId="6"/>
    <cellStyle name="Comma 2 2" xfId="7"/>
    <cellStyle name="Comma 2 3" xfId="8"/>
    <cellStyle name="Comma 2 5" xfId="9"/>
    <cellStyle name="Comma 2_Corporate Sheet - Nairobi Stock Exchange" xfId="10"/>
    <cellStyle name="Comma 3" xfId="11"/>
    <cellStyle name="Comma 4" xfId="12"/>
    <cellStyle name="Comma 5" xfId="13"/>
    <cellStyle name="Comma 6" xfId="14"/>
    <cellStyle name="Comma 7" xfId="15"/>
    <cellStyle name="Comma 8" xfId="16"/>
    <cellStyle name="Comma 9" xfId="17"/>
    <cellStyle name="Currency 2" xfId="18"/>
    <cellStyle name="Euro" xfId="19"/>
    <cellStyle name="Left heading" xfId="20"/>
    <cellStyle name="Left heading 2" xfId="21"/>
    <cellStyle name="Normal" xfId="0" builtinId="0"/>
    <cellStyle name="Normal 2" xfId="22"/>
    <cellStyle name="Normal 2 10" xfId="23"/>
    <cellStyle name="Normal 2 100" xfId="24"/>
    <cellStyle name="Normal 2 101" xfId="25"/>
    <cellStyle name="Normal 2 102" xfId="26"/>
    <cellStyle name="Normal 2 103" xfId="27"/>
    <cellStyle name="Normal 2 104" xfId="28"/>
    <cellStyle name="Normal 2 105" xfId="29"/>
    <cellStyle name="Normal 2 106" xfId="30"/>
    <cellStyle name="Normal 2 107" xfId="31"/>
    <cellStyle name="Normal 2 108" xfId="32"/>
    <cellStyle name="Normal 2 109" xfId="33"/>
    <cellStyle name="Normal 2 11" xfId="34"/>
    <cellStyle name="Normal 2 110" xfId="35"/>
    <cellStyle name="Normal 2 111" xfId="36"/>
    <cellStyle name="Normal 2 112" xfId="37"/>
    <cellStyle name="Normal 2 113" xfId="38"/>
    <cellStyle name="Normal 2 114" xfId="39"/>
    <cellStyle name="Normal 2 115" xfId="40"/>
    <cellStyle name="Normal 2 116" xfId="41"/>
    <cellStyle name="Normal 2 117" xfId="42"/>
    <cellStyle name="Normal 2 118" xfId="43"/>
    <cellStyle name="Normal 2 119" xfId="44"/>
    <cellStyle name="Normal 2 12" xfId="45"/>
    <cellStyle name="Normal 2 120" xfId="46"/>
    <cellStyle name="Normal 2 121" xfId="47"/>
    <cellStyle name="Normal 2 122" xfId="48"/>
    <cellStyle name="Normal 2 123" xfId="49"/>
    <cellStyle name="Normal 2 124" xfId="50"/>
    <cellStyle name="Normal 2 125" xfId="51"/>
    <cellStyle name="Normal 2 126" xfId="52"/>
    <cellStyle name="Normal 2 127" xfId="53"/>
    <cellStyle name="Normal 2 128" xfId="54"/>
    <cellStyle name="Normal 2 129" xfId="55"/>
    <cellStyle name="Normal 2 13" xfId="56"/>
    <cellStyle name="Normal 2 130" xfId="57"/>
    <cellStyle name="Normal 2 131" xfId="58"/>
    <cellStyle name="Normal 2 132" xfId="59"/>
    <cellStyle name="Normal 2 133" xfId="60"/>
    <cellStyle name="Normal 2 134" xfId="61"/>
    <cellStyle name="Normal 2 135" xfId="62"/>
    <cellStyle name="Normal 2 136" xfId="63"/>
    <cellStyle name="Normal 2 137" xfId="64"/>
    <cellStyle name="Normal 2 138" xfId="65"/>
    <cellStyle name="Normal 2 139" xfId="66"/>
    <cellStyle name="Normal 2 14" xfId="67"/>
    <cellStyle name="Normal 2 140" xfId="68"/>
    <cellStyle name="Normal 2 141" xfId="69"/>
    <cellStyle name="Normal 2 142" xfId="70"/>
    <cellStyle name="Normal 2 143" xfId="71"/>
    <cellStyle name="Normal 2 144" xfId="72"/>
    <cellStyle name="Normal 2 145" xfId="73"/>
    <cellStyle name="Normal 2 146" xfId="74"/>
    <cellStyle name="Normal 2 147" xfId="75"/>
    <cellStyle name="Normal 2 148" xfId="76"/>
    <cellStyle name="Normal 2 149" xfId="77"/>
    <cellStyle name="Normal 2 15" xfId="78"/>
    <cellStyle name="Normal 2 150" xfId="79"/>
    <cellStyle name="Normal 2 151" xfId="80"/>
    <cellStyle name="Normal 2 152" xfId="81"/>
    <cellStyle name="Normal 2 153" xfId="82"/>
    <cellStyle name="Normal 2 154" xfId="83"/>
    <cellStyle name="Normal 2 155" xfId="84"/>
    <cellStyle name="Normal 2 156" xfId="85"/>
    <cellStyle name="Normal 2 157" xfId="86"/>
    <cellStyle name="Normal 2 158" xfId="87"/>
    <cellStyle name="Normal 2 159" xfId="88"/>
    <cellStyle name="Normal 2 16" xfId="89"/>
    <cellStyle name="Normal 2 160" xfId="90"/>
    <cellStyle name="Normal 2 161" xfId="91"/>
    <cellStyle name="Normal 2 162" xfId="92"/>
    <cellStyle name="Normal 2 163" xfId="93"/>
    <cellStyle name="Normal 2 164" xfId="94"/>
    <cellStyle name="Normal 2 165" xfId="95"/>
    <cellStyle name="Normal 2 166" xfId="96"/>
    <cellStyle name="Normal 2 167" xfId="97"/>
    <cellStyle name="Normal 2 168" xfId="98"/>
    <cellStyle name="Normal 2 169" xfId="99"/>
    <cellStyle name="Normal 2 17" xfId="100"/>
    <cellStyle name="Normal 2 170" xfId="101"/>
    <cellStyle name="Normal 2 171" xfId="102"/>
    <cellStyle name="Normal 2 172" xfId="103"/>
    <cellStyle name="Normal 2 173" xfId="104"/>
    <cellStyle name="Normal 2 174" xfId="105"/>
    <cellStyle name="Normal 2 175" xfId="106"/>
    <cellStyle name="Normal 2 176" xfId="107"/>
    <cellStyle name="Normal 2 177" xfId="108"/>
    <cellStyle name="Normal 2 178" xfId="109"/>
    <cellStyle name="Normal 2 179" xfId="110"/>
    <cellStyle name="Normal 2 18" xfId="111"/>
    <cellStyle name="Normal 2 180" xfId="112"/>
    <cellStyle name="Normal 2 181" xfId="113"/>
    <cellStyle name="Normal 2 182" xfId="114"/>
    <cellStyle name="Normal 2 183" xfId="115"/>
    <cellStyle name="Normal 2 184" xfId="116"/>
    <cellStyle name="Normal 2 185" xfId="117"/>
    <cellStyle name="Normal 2 186" xfId="118"/>
    <cellStyle name="Normal 2 187" xfId="119"/>
    <cellStyle name="Normal 2 188" xfId="120"/>
    <cellStyle name="Normal 2 189" xfId="121"/>
    <cellStyle name="Normal 2 19" xfId="122"/>
    <cellStyle name="Normal 2 190" xfId="123"/>
    <cellStyle name="Normal 2 191" xfId="124"/>
    <cellStyle name="Normal 2 192" xfId="125"/>
    <cellStyle name="Normal 2 193" xfId="126"/>
    <cellStyle name="Normal 2 194" xfId="127"/>
    <cellStyle name="Normal 2 195" xfId="128"/>
    <cellStyle name="Normal 2 196" xfId="129"/>
    <cellStyle name="Normal 2 197" xfId="130"/>
    <cellStyle name="Normal 2 198" xfId="131"/>
    <cellStyle name="Normal 2 199" xfId="132"/>
    <cellStyle name="Normal 2 2" xfId="133"/>
    <cellStyle name="Normal 2 2 2" xfId="134"/>
    <cellStyle name="Normal 2 2 3" xfId="135"/>
    <cellStyle name="Normal 2 20" xfId="136"/>
    <cellStyle name="Normal 2 200" xfId="137"/>
    <cellStyle name="Normal 2 201" xfId="138"/>
    <cellStyle name="Normal 2 202" xfId="139"/>
    <cellStyle name="Normal 2 203" xfId="140"/>
    <cellStyle name="Normal 2 204" xfId="141"/>
    <cellStyle name="Normal 2 205" xfId="142"/>
    <cellStyle name="Normal 2 206" xfId="143"/>
    <cellStyle name="Normal 2 207" xfId="144"/>
    <cellStyle name="Normal 2 208" xfId="145"/>
    <cellStyle name="Normal 2 209" xfId="146"/>
    <cellStyle name="Normal 2 21" xfId="147"/>
    <cellStyle name="Normal 2 210" xfId="148"/>
    <cellStyle name="Normal 2 211" xfId="149"/>
    <cellStyle name="Normal 2 212" xfId="150"/>
    <cellStyle name="Normal 2 213" xfId="151"/>
    <cellStyle name="Normal 2 214" xfId="152"/>
    <cellStyle name="Normal 2 215" xfId="153"/>
    <cellStyle name="Normal 2 216" xfId="154"/>
    <cellStyle name="Normal 2 217" xfId="155"/>
    <cellStyle name="Normal 2 218" xfId="156"/>
    <cellStyle name="Normal 2 219" xfId="157"/>
    <cellStyle name="Normal 2 22" xfId="158"/>
    <cellStyle name="Normal 2 220" xfId="159"/>
    <cellStyle name="Normal 2 221" xfId="160"/>
    <cellStyle name="Normal 2 222" xfId="161"/>
    <cellStyle name="Normal 2 223" xfId="162"/>
    <cellStyle name="Normal 2 224" xfId="163"/>
    <cellStyle name="Normal 2 225" xfId="164"/>
    <cellStyle name="Normal 2 226" xfId="165"/>
    <cellStyle name="Normal 2 227" xfId="166"/>
    <cellStyle name="Normal 2 228" xfId="167"/>
    <cellStyle name="Normal 2 229" xfId="168"/>
    <cellStyle name="Normal 2 23" xfId="169"/>
    <cellStyle name="Normal 2 230" xfId="170"/>
    <cellStyle name="Normal 2 231" xfId="171"/>
    <cellStyle name="Normal 2 232" xfId="172"/>
    <cellStyle name="Normal 2 233" xfId="173"/>
    <cellStyle name="Normal 2 234" xfId="174"/>
    <cellStyle name="Normal 2 235" xfId="175"/>
    <cellStyle name="Normal 2 236" xfId="176"/>
    <cellStyle name="Normal 2 237" xfId="177"/>
    <cellStyle name="Normal 2 238" xfId="178"/>
    <cellStyle name="Normal 2 239" xfId="179"/>
    <cellStyle name="Normal 2 24" xfId="180"/>
    <cellStyle name="Normal 2 240" xfId="181"/>
    <cellStyle name="Normal 2 241" xfId="182"/>
    <cellStyle name="Normal 2 242" xfId="183"/>
    <cellStyle name="Normal 2 243" xfId="184"/>
    <cellStyle name="Normal 2 244" xfId="185"/>
    <cellStyle name="Normal 2 245" xfId="186"/>
    <cellStyle name="Normal 2 246" xfId="187"/>
    <cellStyle name="Normal 2 247" xfId="188"/>
    <cellStyle name="Normal 2 248" xfId="189"/>
    <cellStyle name="Normal 2 249" xfId="190"/>
    <cellStyle name="Normal 2 25" xfId="191"/>
    <cellStyle name="Normal 2 250" xfId="192"/>
    <cellStyle name="Normal 2 251" xfId="193"/>
    <cellStyle name="Normal 2 252" xfId="194"/>
    <cellStyle name="Normal 2 253" xfId="195"/>
    <cellStyle name="Normal 2 254" xfId="196"/>
    <cellStyle name="Normal 2 255" xfId="197"/>
    <cellStyle name="Normal 2 26" xfId="198"/>
    <cellStyle name="Normal 2 27" xfId="199"/>
    <cellStyle name="Normal 2 28" xfId="200"/>
    <cellStyle name="Normal 2 29" xfId="201"/>
    <cellStyle name="Normal 2 3" xfId="202"/>
    <cellStyle name="Normal 2 30" xfId="203"/>
    <cellStyle name="Normal 2 31" xfId="204"/>
    <cellStyle name="Normal 2 32" xfId="205"/>
    <cellStyle name="Normal 2 33" xfId="206"/>
    <cellStyle name="Normal 2 34" xfId="207"/>
    <cellStyle name="Normal 2 35" xfId="208"/>
    <cellStyle name="Normal 2 36" xfId="209"/>
    <cellStyle name="Normal 2 37" xfId="210"/>
    <cellStyle name="Normal 2 38" xfId="211"/>
    <cellStyle name="Normal 2 39" xfId="212"/>
    <cellStyle name="Normal 2 4" xfId="213"/>
    <cellStyle name="Normal 2 40" xfId="214"/>
    <cellStyle name="Normal 2 41" xfId="215"/>
    <cellStyle name="Normal 2 42" xfId="216"/>
    <cellStyle name="Normal 2 43" xfId="217"/>
    <cellStyle name="Normal 2 44" xfId="218"/>
    <cellStyle name="Normal 2 45" xfId="219"/>
    <cellStyle name="Normal 2 46" xfId="220"/>
    <cellStyle name="Normal 2 47" xfId="221"/>
    <cellStyle name="Normal 2 48" xfId="222"/>
    <cellStyle name="Normal 2 49" xfId="223"/>
    <cellStyle name="Normal 2 5" xfId="224"/>
    <cellStyle name="Normal 2 50" xfId="225"/>
    <cellStyle name="Normal 2 51" xfId="226"/>
    <cellStyle name="Normal 2 52" xfId="227"/>
    <cellStyle name="Normal 2 53" xfId="228"/>
    <cellStyle name="Normal 2 54" xfId="229"/>
    <cellStyle name="Normal 2 55" xfId="230"/>
    <cellStyle name="Normal 2 56" xfId="231"/>
    <cellStyle name="Normal 2 57" xfId="232"/>
    <cellStyle name="Normal 2 58" xfId="233"/>
    <cellStyle name="Normal 2 59" xfId="234"/>
    <cellStyle name="Normal 2 6" xfId="235"/>
    <cellStyle name="Normal 2 60" xfId="236"/>
    <cellStyle name="Normal 2 61" xfId="237"/>
    <cellStyle name="Normal 2 62" xfId="238"/>
    <cellStyle name="Normal 2 63" xfId="239"/>
    <cellStyle name="Normal 2 64" xfId="240"/>
    <cellStyle name="Normal 2 65" xfId="241"/>
    <cellStyle name="Normal 2 66" xfId="242"/>
    <cellStyle name="Normal 2 67" xfId="243"/>
    <cellStyle name="Normal 2 68" xfId="244"/>
    <cellStyle name="Normal 2 69" xfId="245"/>
    <cellStyle name="Normal 2 7" xfId="246"/>
    <cellStyle name="Normal 2 70" xfId="247"/>
    <cellStyle name="Normal 2 71" xfId="248"/>
    <cellStyle name="Normal 2 72" xfId="249"/>
    <cellStyle name="Normal 2 73" xfId="250"/>
    <cellStyle name="Normal 2 74" xfId="251"/>
    <cellStyle name="Normal 2 75" xfId="252"/>
    <cellStyle name="Normal 2 76" xfId="253"/>
    <cellStyle name="Normal 2 77" xfId="254"/>
    <cellStyle name="Normal 2 78" xfId="255"/>
    <cellStyle name="Normal 2 79" xfId="256"/>
    <cellStyle name="Normal 2 8" xfId="257"/>
    <cellStyle name="Normal 2 80" xfId="258"/>
    <cellStyle name="Normal 2 81" xfId="259"/>
    <cellStyle name="Normal 2 82" xfId="260"/>
    <cellStyle name="Normal 2 83" xfId="261"/>
    <cellStyle name="Normal 2 84" xfId="262"/>
    <cellStyle name="Normal 2 85" xfId="263"/>
    <cellStyle name="Normal 2 86" xfId="264"/>
    <cellStyle name="Normal 2 87" xfId="265"/>
    <cellStyle name="Normal 2 88" xfId="266"/>
    <cellStyle name="Normal 2 89" xfId="267"/>
    <cellStyle name="Normal 2 9" xfId="268"/>
    <cellStyle name="Normal 2 90" xfId="269"/>
    <cellStyle name="Normal 2 91" xfId="270"/>
    <cellStyle name="Normal 2 92" xfId="271"/>
    <cellStyle name="Normal 2 93" xfId="272"/>
    <cellStyle name="Normal 2 94" xfId="273"/>
    <cellStyle name="Normal 2 95" xfId="274"/>
    <cellStyle name="Normal 2 96" xfId="275"/>
    <cellStyle name="Normal 2 97" xfId="276"/>
    <cellStyle name="Normal 2 98" xfId="277"/>
    <cellStyle name="Normal 2 99" xfId="278"/>
    <cellStyle name="Normal 2_Corporate Sheet - Ghana Stock Exchange" xfId="279"/>
    <cellStyle name="Normal 3" xfId="280"/>
    <cellStyle name="Normal 4" xfId="281"/>
    <cellStyle name="Normal 5" xfId="282"/>
    <cellStyle name="Normal 6" xfId="283"/>
    <cellStyle name="Normal 7" xfId="284"/>
    <cellStyle name="Normal font" xfId="285"/>
    <cellStyle name="Normal font 2" xfId="286"/>
    <cellStyle name="Note 10" xfId="287"/>
    <cellStyle name="Note 11" xfId="288"/>
    <cellStyle name="Note 2" xfId="289"/>
    <cellStyle name="Note 3" xfId="290"/>
    <cellStyle name="Note 4" xfId="291"/>
    <cellStyle name="Note 5" xfId="292"/>
    <cellStyle name="Note 6" xfId="293"/>
    <cellStyle name="Note 7" xfId="294"/>
    <cellStyle name="Note 8" xfId="295"/>
    <cellStyle name="Note 9" xfId="296"/>
    <cellStyle name="Percent 10" xfId="297"/>
    <cellStyle name="Percent 11" xfId="298"/>
    <cellStyle name="Percent 2" xfId="299"/>
    <cellStyle name="Percent 2 2" xfId="300"/>
    <cellStyle name="Percent 3" xfId="301"/>
    <cellStyle name="Percent 4" xfId="302"/>
    <cellStyle name="Percent 5" xfId="303"/>
    <cellStyle name="Percent 6" xfId="304"/>
    <cellStyle name="Percent 7" xfId="305"/>
    <cellStyle name="Percent 8" xfId="306"/>
    <cellStyle name="Percent 9" xfId="307"/>
    <cellStyle name="Top heading" xfId="308"/>
  </cellStyles>
  <dxfs count="1">
    <dxf>
      <fill>
        <patternFill>
          <bgColor theme="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083333333333333"/>
          <c:y val="0"/>
          <c:w val="0.7361111111111116"/>
          <c:h val="1"/>
        </c:manualLayout>
      </c:layout>
      <c:doughnutChart>
        <c:varyColors val="1"/>
        <c:ser>
          <c:idx val="0"/>
          <c:order val="0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spPr>
              <a:noFill/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spPr>
              <a:solidFill>
                <a:schemeClr val="tx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val>
            <c:numRef>
              <c:f>Sheet1!$H$3:$H$8</c:f>
              <c:numCache>
                <c:formatCode>General</c:formatCode>
                <c:ptCount val="6"/>
                <c:pt idx="0">
                  <c:v>90</c:v>
                </c:pt>
                <c:pt idx="1">
                  <c:v>70</c:v>
                </c:pt>
                <c:pt idx="2">
                  <c:v>60</c:v>
                </c:pt>
                <c:pt idx="3">
                  <c:v>50</c:v>
                </c:pt>
                <c:pt idx="4">
                  <c:v>40</c:v>
                </c:pt>
                <c:pt idx="5">
                  <c:v>70</c:v>
                </c:pt>
              </c:numCache>
            </c:numRef>
          </c:val>
        </c:ser>
        <c:ser>
          <c:idx val="1"/>
          <c:order val="1"/>
          <c:spPr>
            <a:noFill/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spPr>
              <a:noFill/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spPr>
              <a:noFill/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spPr>
              <a:noFill/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spPr>
              <a:noFill/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spPr>
              <a:noFill/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spPr>
              <a:noFill/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spPr>
              <a:noFill/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8"/>
            <c:spPr>
              <a:noFill/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9"/>
            <c:spPr>
              <a:noFill/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0"/>
            <c:spPr>
              <a:noFill/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1"/>
            <c:spPr>
              <a:noFill/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2"/>
            <c:spPr>
              <a:noFill/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3"/>
            <c:spPr>
              <a:noFill/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4"/>
            <c:spPr>
              <a:noFill/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5"/>
            <c:spPr>
              <a:noFill/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6"/>
            <c:spPr>
              <a:noFill/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7"/>
            <c:spPr>
              <a:noFill/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8"/>
            <c:spPr>
              <a:noFill/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0.2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0.3</a:t>
                    </a:r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0.4</a:t>
                    </a:r>
                  </a:p>
                </c:rich>
              </c:tx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0.5</a:t>
                    </a:r>
                  </a:p>
                </c:rich>
              </c:tx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0.6</a:t>
                    </a:r>
                  </a:p>
                </c:rich>
              </c:tx>
              <c:showVal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0.7</a:t>
                    </a:r>
                  </a:p>
                </c:rich>
              </c:tx>
              <c:showVal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0.8</a:t>
                    </a:r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0.9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Val val="1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5</a:t>
                    </a:r>
                  </a:p>
                </c:rich>
              </c:tx>
              <c:showVal val="1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10</a:t>
                    </a:r>
                  </a:p>
                </c:rich>
              </c:tx>
              <c:showVal val="1"/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/>
                      <a:t>20</a:t>
                    </a:r>
                  </a:p>
                </c:rich>
              </c:tx>
              <c:showVal val="1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/>
                      <a:t>30</a:t>
                    </a:r>
                  </a:p>
                </c:rich>
              </c:tx>
              <c:showVal val="1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/>
                      <a:t>40</a:t>
                    </a:r>
                  </a:p>
                </c:rich>
              </c:tx>
              <c:showVal val="1"/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/>
                      <a:t>50</a:t>
                    </a:r>
                  </a:p>
                </c:rich>
              </c:tx>
              <c:showVal val="1"/>
            </c:dLbl>
            <c:dLbl>
              <c:idx val="1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Val val="1"/>
            </c:dLbl>
            <c:dLbl>
              <c:idx val="1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Val val="1"/>
          </c:dLbls>
          <c:val>
            <c:numRef>
              <c:f>Sheet1!$I$3:$I$22</c:f>
              <c:numCache>
                <c:formatCode>General</c:formatCode>
                <c:ptCount val="20"/>
                <c:pt idx="0">
                  <c:v>90</c:v>
                </c:pt>
                <c:pt idx="1">
                  <c:v>9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9</c:v>
                </c:pt>
                <c:pt idx="18">
                  <c:v>9</c:v>
                </c:pt>
              </c:numCache>
            </c:numRef>
          </c:val>
        </c:ser>
        <c:ser>
          <c:idx val="2"/>
          <c:order val="2"/>
          <c:spPr>
            <a:gradFill rotWithShape="1">
              <a:gsLst>
                <a:gs pos="0">
                  <a:schemeClr val="dk1">
                    <a:shade val="51000"/>
                    <a:satMod val="130000"/>
                  </a:schemeClr>
                </a:gs>
                <a:gs pos="80000">
                  <a:schemeClr val="dk1">
                    <a:shade val="93000"/>
                    <a:satMod val="130000"/>
                  </a:schemeClr>
                </a:gs>
                <a:gs pos="100000">
                  <a:schemeClr val="dk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spPr>
              <a:noFill/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spPr>
              <a:noFill/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spPr>
              <a:noFill/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val>
            <c:numRef>
              <c:f>Sheet1!$G$3:$G$6</c:f>
              <c:numCache>
                <c:formatCode>General</c:formatCode>
                <c:ptCount val="4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390</c:v>
                </c:pt>
              </c:numCache>
            </c:numRef>
          </c:val>
        </c:ser>
        <c:dLbls/>
        <c:firstSliceAng val="142"/>
        <c:holeSize val="50"/>
      </c:doughnutChart>
      <c:pieChart>
        <c:varyColors val="1"/>
        <c:ser>
          <c:idx val="3"/>
          <c:order val="3"/>
          <c:dPt>
            <c:idx val="0"/>
            <c:spPr>
              <a:noFill/>
            </c:spPr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2"/>
            <c:spPr>
              <a:noFill/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val>
            <c:numRef>
              <c:f>Sheet1!$L$3:$L$5</c:f>
              <c:numCache>
                <c:formatCode>General</c:formatCode>
                <c:ptCount val="3"/>
                <c:pt idx="0">
                  <c:v>1.84</c:v>
                </c:pt>
                <c:pt idx="1">
                  <c:v>2</c:v>
                </c:pt>
                <c:pt idx="2">
                  <c:v>196.16</c:v>
                </c:pt>
              </c:numCache>
            </c:numRef>
          </c:val>
        </c:ser>
        <c:dLbls/>
        <c:firstSliceAng val="224"/>
      </c:pieChart>
    </c:plotArea>
    <c:plotVisOnly val="1"/>
    <c:dispBlanksAs val="gap"/>
  </c:chart>
  <c:spPr>
    <a:noFill/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6</xdr:row>
      <xdr:rowOff>38100</xdr:rowOff>
    </xdr:from>
    <xdr:to>
      <xdr:col>7</xdr:col>
      <xdr:colOff>438150</xdr:colOff>
      <xdr:row>20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0.2125</cdr:x>
      <cdr:y>0.86458</cdr:y>
    </cdr:from>
    <cdr:to>
      <cdr:x>0.86458</cdr:x>
      <cdr:y>0.94792</cdr:y>
    </cdr:to>
    <cdr:sp macro="" textlink="Sheet2!$K$4">
      <cdr:nvSpPr>
        <cdr:cNvPr id="2" name="Rounded Rectangle 1"/>
        <cdr:cNvSpPr/>
      </cdr:nvSpPr>
      <cdr:spPr>
        <a:xfrm xmlns:a="http://schemas.openxmlformats.org/drawingml/2006/main">
          <a:off x="971550" y="2371725"/>
          <a:ext cx="2981325" cy="22860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fld id="{57256FF2-3E7C-4D86-8891-3827750C419F}" type="TxLink">
            <a:rPr lang="en-US" sz="1100" b="1" i="0" u="none" strike="noStrike">
              <a:solidFill>
                <a:sysClr val="windowText" lastClr="000000"/>
              </a:solidFill>
              <a:latin typeface="Calibri"/>
            </a:rPr>
            <a:t>The Current Price of GCB is 1.84</a:t>
          </a:fld>
          <a:endParaRPr lang="en-US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0.78333</cdr:x>
      <cdr:y>0.68403</cdr:y>
    </cdr:from>
    <cdr:to>
      <cdr:x>0.9875</cdr:x>
      <cdr:y>0.96528</cdr:y>
    </cdr:to>
    <cdr:sp macro="" textlink="Sheet2!$O$2">
      <cdr:nvSpPr>
        <cdr:cNvPr id="3" name="Rectangle 2"/>
        <cdr:cNvSpPr/>
      </cdr:nvSpPr>
      <cdr:spPr>
        <a:xfrm xmlns:a="http://schemas.openxmlformats.org/drawingml/2006/main">
          <a:off x="3581400" y="1876425"/>
          <a:ext cx="933450" cy="771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fld id="{5E8C6A51-097D-4F17-9451-81AC71D6C1E9}" type="TxLink">
            <a:rPr lang="en-US" sz="1400" b="1" i="0" u="none" strike="noStrike">
              <a:solidFill>
                <a:sysClr val="windowText" lastClr="000000"/>
              </a:solidFill>
              <a:latin typeface="Calibri"/>
            </a:rPr>
            <a:pPr algn="ctr"/>
            <a:t>YTD loss (0.5%)</a:t>
          </a:fld>
          <a:endParaRPr lang="en-US" sz="1400" b="1">
            <a:solidFill>
              <a:sysClr val="windowText" lastClr="000000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ERSONAL\CELL\EXCEL%20PROS%20CONSULTANCY\COURSE%20MATERIALS\EXCEL%20EXERCIS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EMBA/Advanced%20%20Valuation%202011/TEST%20MODEL-BANKI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Application%20Data/Microsoft/Excel/EMBA%20617-FUND%20MANAGEMENT%20ASSIGNMENT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Local%20Settings/Temporary%20Internet%20Files/Content.IE5/MTLEMJAB/DASHBOARD%20-WEEKEND%20REVIEW%20for%20201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ERSONAL\EXCEL%20PROS%20CONSULTANCY\SPREADSHEET\LISTING-Timetable%2013-DEC-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LENDER"/>
      <sheetName val="GANTT"/>
      <sheetName val="AMORTIZATION"/>
      <sheetName val="Sheet1"/>
      <sheetName val="TITLE"/>
    </sheetNames>
    <sheetDataSet>
      <sheetData sheetId="0"/>
      <sheetData sheetId="1">
        <row r="1048568">
          <cell r="A1048568" t="str">
            <v>Planned</v>
          </cell>
          <cell r="C1048568" t="str">
            <v>→</v>
          </cell>
        </row>
        <row r="1048569">
          <cell r="A1048569" t="str">
            <v>Actual</v>
          </cell>
          <cell r="C1048569" t="str">
            <v>∞</v>
          </cell>
        </row>
      </sheetData>
      <sheetData sheetId="2"/>
      <sheetData sheetId="3"/>
      <sheetData sheetId="4">
        <row r="1048527">
          <cell r="XFA1048527" t="str">
            <v>Benso Oil Palm Plantation</v>
          </cell>
          <cell r="XFB1048527" t="str">
            <v>BOPP</v>
          </cell>
          <cell r="XFC1048527" t="str">
            <v>AGRO PROCESSING</v>
          </cell>
        </row>
        <row r="1048528">
          <cell r="XFA1048528" t="str">
            <v>Golden Web Limited</v>
          </cell>
          <cell r="XFB1048528" t="str">
            <v>GWEB</v>
          </cell>
          <cell r="XFC1048528" t="str">
            <v>AGRO PROCESSING</v>
          </cell>
        </row>
        <row r="1048529">
          <cell r="XFA1048529" t="str">
            <v>Cal Bank Limited</v>
          </cell>
          <cell r="XFB1048529" t="str">
            <v>CAL</v>
          </cell>
          <cell r="XFC1048529" t="str">
            <v>BANKING AND FINANCE</v>
          </cell>
        </row>
        <row r="1048530">
          <cell r="XFA1048530" t="str">
            <v>Ecobank Ghana Limited</v>
          </cell>
          <cell r="XFB1048530" t="str">
            <v>EBG</v>
          </cell>
          <cell r="XFC1048530" t="str">
            <v>BANKING AND FINANCE</v>
          </cell>
        </row>
        <row r="1048531">
          <cell r="XFA1048531" t="str">
            <v>Ecobank Transnational Incorporated</v>
          </cell>
          <cell r="XFB1048531" t="str">
            <v>ETI</v>
          </cell>
          <cell r="XFC1048531" t="str">
            <v>BANKING AND FINANCE</v>
          </cell>
        </row>
        <row r="1048532">
          <cell r="XFA1048532" t="str">
            <v>Ghana Commercial Bank</v>
          </cell>
          <cell r="XFB1048532" t="str">
            <v>GCB</v>
          </cell>
          <cell r="XFC1048532" t="str">
            <v>BANKING AND FINANCE</v>
          </cell>
        </row>
        <row r="1048533">
          <cell r="XFA1048533" t="str">
            <v>HFC Bank (Ghana) Limited</v>
          </cell>
          <cell r="XFB1048533" t="str">
            <v>HFC</v>
          </cell>
          <cell r="XFC1048533" t="str">
            <v>BANKING AND FINANCE</v>
          </cell>
        </row>
        <row r="1048534">
          <cell r="XFA1048534" t="str">
            <v>Standard Chartered Bank Ghana Limited</v>
          </cell>
          <cell r="XFB1048534" t="str">
            <v>SCB</v>
          </cell>
          <cell r="XFC1048534" t="str">
            <v>BANKING AND FINANCE</v>
          </cell>
        </row>
        <row r="1048535">
          <cell r="XFA1048535" t="str">
            <v>SG-SSB Limited</v>
          </cell>
          <cell r="XFB1048535" t="str">
            <v>SG-SSB</v>
          </cell>
          <cell r="XFC1048535" t="str">
            <v>BANKING AND FINANCE</v>
          </cell>
        </row>
        <row r="1048536">
          <cell r="XFA1048536" t="str">
            <v>Trust Bank Limited ( The Gambia)</v>
          </cell>
          <cell r="XFB1048536" t="str">
            <v>TBL</v>
          </cell>
          <cell r="XFC1048536" t="str">
            <v>BANKING AND FINANCE</v>
          </cell>
        </row>
        <row r="1048537">
          <cell r="XFA1048537" t="str">
            <v>UT BANK LTD</v>
          </cell>
          <cell r="XFB1048537" t="str">
            <v>UTB</v>
          </cell>
          <cell r="XFC1048537" t="str">
            <v>BANKING AND FINANCE</v>
          </cell>
        </row>
        <row r="1048538">
          <cell r="XFA1048538" t="str">
            <v>Guiness Ghana Breweries Limited</v>
          </cell>
          <cell r="XFB1048538" t="str">
            <v>GGBL</v>
          </cell>
          <cell r="XFC1048538" t="str">
            <v>BREWERIES</v>
          </cell>
        </row>
        <row r="1048539">
          <cell r="XFA1048539" t="str">
            <v>Mechanical Llyod Company Limited</v>
          </cell>
          <cell r="XFB1048539" t="str">
            <v>MLC</v>
          </cell>
          <cell r="XFC1048539" t="str">
            <v>DISTRIBUTION AND TRADING</v>
          </cell>
        </row>
        <row r="1048540">
          <cell r="XFA1048540" t="str">
            <v>Produce Buying Company Limited</v>
          </cell>
          <cell r="XFB1048540" t="str">
            <v>PBC</v>
          </cell>
          <cell r="XFC1048540" t="str">
            <v>DISTRIBUTION AND TRADING</v>
          </cell>
        </row>
        <row r="1048541">
          <cell r="XFA1048541" t="str">
            <v>Fan Milk Limited</v>
          </cell>
          <cell r="XFB1048541" t="str">
            <v>FML</v>
          </cell>
          <cell r="XFC1048541" t="str">
            <v>CONSUMER PRODUCTS</v>
          </cell>
        </row>
        <row r="1048542">
          <cell r="XFA1048542" t="str">
            <v>PZ Cussons Ghana Limited</v>
          </cell>
          <cell r="XFB1048542" t="str">
            <v>PZC</v>
          </cell>
          <cell r="XFC1048542" t="str">
            <v>CONSUMER PRODUCTS</v>
          </cell>
        </row>
        <row r="1048543">
          <cell r="XFA1048543" t="str">
            <v>Unilever Ghana Limited</v>
          </cell>
          <cell r="XFB1048543" t="str">
            <v>UNIL</v>
          </cell>
          <cell r="XFC1048543" t="str">
            <v>CONSUMER PRODUCTS</v>
          </cell>
        </row>
        <row r="1048544">
          <cell r="XFA1048544" t="str">
            <v>Clyestone (Ghana) Limited</v>
          </cell>
          <cell r="XFB1048544" t="str">
            <v>CLYD</v>
          </cell>
          <cell r="XFC1048544" t="str">
            <v>INFORMATION COMMUNICATION TECHNOLOGY</v>
          </cell>
        </row>
        <row r="1048545">
          <cell r="XFA1048545" t="str">
            <v>Transaction Solutions (Ghana) Limited</v>
          </cell>
          <cell r="XFB1048545" t="str">
            <v>TRANSOL</v>
          </cell>
          <cell r="XFC1048545" t="str">
            <v>INFORMATION COMMUNICATION TECHNOLOGY</v>
          </cell>
        </row>
        <row r="1048546">
          <cell r="XFA1048546" t="str">
            <v>Enterprise Group Limited</v>
          </cell>
          <cell r="XFB1048546" t="str">
            <v>EGL</v>
          </cell>
          <cell r="XFC1048546" t="str">
            <v>INSURANCE</v>
          </cell>
        </row>
        <row r="1048547">
          <cell r="XFA1048547" t="str">
            <v>SIC Insurance Company Limited</v>
          </cell>
          <cell r="XFB1048547" t="str">
            <v>SIC</v>
          </cell>
          <cell r="XFC1048547" t="str">
            <v>INSURANCE</v>
          </cell>
        </row>
        <row r="1048548">
          <cell r="XFA1048548" t="str">
            <v>Aluworks Limited</v>
          </cell>
          <cell r="XFB1048548" t="str">
            <v>ALW</v>
          </cell>
          <cell r="XFC1048548" t="str">
            <v>MANUFACTURING</v>
          </cell>
        </row>
        <row r="1048549">
          <cell r="XFA1048549" t="str">
            <v>Cocoa Processing Company Limited</v>
          </cell>
          <cell r="XFB1048549" t="str">
            <v>CPC</v>
          </cell>
          <cell r="XFC1048549" t="str">
            <v>MANUFACTURING</v>
          </cell>
        </row>
        <row r="1048550">
          <cell r="XFA1048550" t="str">
            <v>Pioneer Kitchenware Limited</v>
          </cell>
          <cell r="XFB1048550" t="str">
            <v>PKL</v>
          </cell>
          <cell r="XFC1048550" t="str">
            <v>MANUFACTURING</v>
          </cell>
        </row>
        <row r="1048551">
          <cell r="XFA1048551" t="str">
            <v>Africa Champion Induastries Ltd</v>
          </cell>
          <cell r="XFB1048551" t="str">
            <v>ACI</v>
          </cell>
          <cell r="XFC1048551" t="str">
            <v>MANUFACTURING</v>
          </cell>
        </row>
        <row r="1048552">
          <cell r="XFA1048552" t="str">
            <v>AngloGold Ashanti Limited</v>
          </cell>
          <cell r="XFB1048552" t="str">
            <v>AGA</v>
          </cell>
          <cell r="XFC1048552" t="str">
            <v>MINING</v>
          </cell>
        </row>
        <row r="1048553">
          <cell r="XFA1048553" t="str">
            <v>AngloGold Ashanti Depository Shares</v>
          </cell>
          <cell r="XFB1048553" t="str">
            <v>AADs</v>
          </cell>
          <cell r="XFC1048553" t="str">
            <v>MINING</v>
          </cell>
        </row>
        <row r="1048554">
          <cell r="XFA1048554" t="str">
            <v>Golden Star Resources Limited</v>
          </cell>
          <cell r="XFB1048554" t="str">
            <v>GSR</v>
          </cell>
          <cell r="XFC1048554" t="str">
            <v>MINING</v>
          </cell>
        </row>
        <row r="1048555">
          <cell r="XFA1048555" t="str">
            <v>Total Petroleum Ghana Limited</v>
          </cell>
          <cell r="XFB1048555" t="str">
            <v>TOTAL</v>
          </cell>
          <cell r="XFC1048555" t="str">
            <v>OIL &amp; GAS</v>
          </cell>
        </row>
        <row r="1048556">
          <cell r="XFA1048556" t="str">
            <v>Ghana Oil Company Limited</v>
          </cell>
          <cell r="XFB1048556" t="str">
            <v>GOIL</v>
          </cell>
          <cell r="XFC1048556" t="str">
            <v>OIL &amp; GAS</v>
          </cell>
        </row>
        <row r="1048557">
          <cell r="XFA1048557" t="str">
            <v>Ayrton Drug Manufacturing  Limited</v>
          </cell>
          <cell r="XFB1048557" t="str">
            <v>AYRTN</v>
          </cell>
          <cell r="XFC1048557" t="str">
            <v>PHARMACEUTICALS</v>
          </cell>
        </row>
        <row r="1048558">
          <cell r="XFA1048558" t="str">
            <v>Starwin Products Limited</v>
          </cell>
          <cell r="XFB1048558" t="str">
            <v>SPL</v>
          </cell>
          <cell r="XFC1048558" t="str">
            <v>PHARMACEUTICALS</v>
          </cell>
        </row>
        <row r="1048559">
          <cell r="XFA1048559" t="str">
            <v>Camelot Ghana Limited</v>
          </cell>
          <cell r="XFB1048559" t="str">
            <v>CMLT</v>
          </cell>
          <cell r="XFC1048559" t="str">
            <v>PRINTING AND PUBLISHING</v>
          </cell>
        </row>
        <row r="1048560">
          <cell r="XFA1048560" t="str">
            <v>Sam Woode Limted</v>
          </cell>
          <cell r="XFB1048560" t="str">
            <v>SWL</v>
          </cell>
          <cell r="XFC1048560" t="str">
            <v>PRINTING AND PUBLISHING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TITLE"/>
      <sheetName val="HISTORICALS"/>
      <sheetName val="ASSUMPTIONS"/>
      <sheetName val="ANALYSIS"/>
      <sheetName val="FORECAST"/>
      <sheetName val="CASHFLOW CALC"/>
      <sheetName val="DCF OUTPUT"/>
      <sheetName val="METRICS"/>
      <sheetName val="COMPS TABLE"/>
      <sheetName val="GRAPH"/>
      <sheetName val="GSE INDEX"/>
      <sheetName val="TBILLS"/>
      <sheetName val="BETA "/>
      <sheetName val="BETA DATA"/>
      <sheetName val="STOCK PRICES"/>
    </sheetNames>
    <sheetDataSet>
      <sheetData sheetId="0" refreshError="1"/>
      <sheetData sheetId="1"/>
      <sheetData sheetId="2" refreshError="1"/>
      <sheetData sheetId="3">
        <row r="4">
          <cell r="I4">
            <v>265</v>
          </cell>
          <cell r="M4">
            <v>0.18773000000000001</v>
          </cell>
        </row>
        <row r="14">
          <cell r="A14" t="str">
            <v>Base_Case</v>
          </cell>
          <cell r="B14">
            <v>2011</v>
          </cell>
          <cell r="C14">
            <v>2012</v>
          </cell>
          <cell r="D14">
            <v>2013</v>
          </cell>
          <cell r="E14">
            <v>2014</v>
          </cell>
          <cell r="F14">
            <v>2015</v>
          </cell>
        </row>
        <row r="15">
          <cell r="A15" t="str">
            <v>Interest Income Growth</v>
          </cell>
          <cell r="B15">
            <v>0.2</v>
          </cell>
          <cell r="C15">
            <v>0.2</v>
          </cell>
          <cell r="D15">
            <v>0.2</v>
          </cell>
          <cell r="E15">
            <v>0.2</v>
          </cell>
          <cell r="F15">
            <v>0.2</v>
          </cell>
        </row>
        <row r="16">
          <cell r="A16" t="str">
            <v>EBIT Margin</v>
          </cell>
          <cell r="B16">
            <v>0.24</v>
          </cell>
          <cell r="C16">
            <v>0.24</v>
          </cell>
          <cell r="D16">
            <v>0.24</v>
          </cell>
          <cell r="E16">
            <v>0.24</v>
          </cell>
          <cell r="F16">
            <v>0.24</v>
          </cell>
        </row>
        <row r="17">
          <cell r="A17" t="str">
            <v>Effective Tax Rate</v>
          </cell>
          <cell r="B17">
            <v>0.25</v>
          </cell>
          <cell r="C17">
            <v>0.25</v>
          </cell>
          <cell r="D17">
            <v>0.25</v>
          </cell>
          <cell r="E17">
            <v>0.25</v>
          </cell>
          <cell r="F17">
            <v>0.25</v>
          </cell>
        </row>
        <row r="18">
          <cell r="A18" t="str">
            <v>Depreciation &amp; Amortization</v>
          </cell>
          <cell r="B18">
            <v>3.5000000000000003E-2</v>
          </cell>
          <cell r="C18">
            <v>3.5000000000000003E-2</v>
          </cell>
          <cell r="D18">
            <v>0.03</v>
          </cell>
          <cell r="E18">
            <v>0.03</v>
          </cell>
          <cell r="F18">
            <v>0.06</v>
          </cell>
        </row>
        <row r="19">
          <cell r="A19" t="str">
            <v>Capital Expenditures</v>
          </cell>
          <cell r="B19">
            <v>0.05</v>
          </cell>
          <cell r="C19">
            <v>0.05</v>
          </cell>
          <cell r="D19">
            <v>5.5E-2</v>
          </cell>
          <cell r="E19">
            <v>0.06</v>
          </cell>
          <cell r="F19">
            <v>0.06</v>
          </cell>
        </row>
        <row r="20">
          <cell r="A20" t="str">
            <v>NWC as % of Interest Income</v>
          </cell>
          <cell r="B20">
            <v>0.4</v>
          </cell>
          <cell r="C20">
            <v>0.4</v>
          </cell>
          <cell r="D20">
            <v>0.4</v>
          </cell>
          <cell r="E20">
            <v>0.4</v>
          </cell>
          <cell r="F20">
            <v>0.4</v>
          </cell>
        </row>
        <row r="22">
          <cell r="A22" t="str">
            <v>Tax Rate</v>
          </cell>
          <cell r="B22">
            <v>0.25</v>
          </cell>
        </row>
        <row r="23">
          <cell r="A23" t="str">
            <v>Alternative Beta</v>
          </cell>
          <cell r="B23">
            <v>0.8</v>
          </cell>
          <cell r="C23" t="str">
            <v>Terminal Growth Rate Assumption</v>
          </cell>
          <cell r="F23">
            <v>0.02</v>
          </cell>
        </row>
        <row r="24">
          <cell r="A24" t="str">
            <v>Market Rate</v>
          </cell>
          <cell r="B24">
            <v>0.35468379680365997</v>
          </cell>
          <cell r="C24" t="str">
            <v>Terminal Shares Outstanding</v>
          </cell>
          <cell r="F24">
            <v>265</v>
          </cell>
        </row>
        <row r="27">
          <cell r="A27" t="str">
            <v>Low_Case</v>
          </cell>
          <cell r="B27">
            <v>2011</v>
          </cell>
          <cell r="C27">
            <v>2012</v>
          </cell>
          <cell r="D27">
            <v>2013</v>
          </cell>
          <cell r="E27">
            <v>2014</v>
          </cell>
          <cell r="F27">
            <v>2015</v>
          </cell>
        </row>
        <row r="28">
          <cell r="A28" t="str">
            <v>Interest Income Growth</v>
          </cell>
          <cell r="B28">
            <v>0.15</v>
          </cell>
          <cell r="C28">
            <v>0.15</v>
          </cell>
          <cell r="D28">
            <v>0.15</v>
          </cell>
          <cell r="E28">
            <v>0.15</v>
          </cell>
          <cell r="F28">
            <v>0.15</v>
          </cell>
        </row>
        <row r="29">
          <cell r="A29" t="str">
            <v>EBIT Margin</v>
          </cell>
          <cell r="B29">
            <v>0.15</v>
          </cell>
          <cell r="C29">
            <v>0.15</v>
          </cell>
          <cell r="D29">
            <v>0.15</v>
          </cell>
          <cell r="E29">
            <v>0.15</v>
          </cell>
          <cell r="F29">
            <v>0.15</v>
          </cell>
        </row>
        <row r="30">
          <cell r="A30" t="str">
            <v>Effective Tax Rate</v>
          </cell>
          <cell r="B30">
            <v>0.25</v>
          </cell>
          <cell r="C30">
            <v>0.25</v>
          </cell>
          <cell r="D30">
            <v>0.25</v>
          </cell>
          <cell r="E30">
            <v>0.25</v>
          </cell>
          <cell r="F30">
            <v>0.25</v>
          </cell>
        </row>
        <row r="31">
          <cell r="A31" t="str">
            <v>Depreciation &amp; Amortization</v>
          </cell>
          <cell r="B31">
            <v>0.03</v>
          </cell>
          <cell r="C31">
            <v>0.03</v>
          </cell>
          <cell r="D31">
            <v>0.03</v>
          </cell>
          <cell r="E31">
            <v>0.04</v>
          </cell>
          <cell r="F31">
            <v>3.5000000000000003E-2</v>
          </cell>
        </row>
        <row r="32">
          <cell r="A32" t="str">
            <v>Capital Expenditures</v>
          </cell>
          <cell r="B32">
            <v>0.03</v>
          </cell>
          <cell r="C32">
            <v>0.03</v>
          </cell>
          <cell r="D32">
            <v>0.03</v>
          </cell>
          <cell r="E32">
            <v>3.5000000000000003E-2</v>
          </cell>
          <cell r="F32">
            <v>3.5000000000000003E-2</v>
          </cell>
        </row>
        <row r="33">
          <cell r="A33" t="str">
            <v>NWC as % of Interest Income</v>
          </cell>
          <cell r="B33">
            <v>0.18</v>
          </cell>
          <cell r="C33">
            <v>0.18</v>
          </cell>
          <cell r="D33">
            <v>0.18</v>
          </cell>
          <cell r="E33">
            <v>0.18</v>
          </cell>
          <cell r="F33">
            <v>0.18</v>
          </cell>
        </row>
        <row r="35">
          <cell r="A35" t="str">
            <v>Tax Rate</v>
          </cell>
          <cell r="B35">
            <v>0.25</v>
          </cell>
        </row>
        <row r="36">
          <cell r="A36" t="str">
            <v>Alternative Beta</v>
          </cell>
          <cell r="B36">
            <v>0.4</v>
          </cell>
          <cell r="C36" t="str">
            <v>Terminal Growth Rate Assumption</v>
          </cell>
          <cell r="F36">
            <v>0.01</v>
          </cell>
        </row>
        <row r="37">
          <cell r="A37" t="str">
            <v>Market Rate</v>
          </cell>
          <cell r="B37">
            <v>0.35468379680365997</v>
          </cell>
          <cell r="C37" t="str">
            <v>Terminal Shares Outstanding</v>
          </cell>
          <cell r="F37">
            <v>265</v>
          </cell>
        </row>
        <row r="40">
          <cell r="A40" t="str">
            <v>High_Case</v>
          </cell>
          <cell r="B40">
            <v>2011</v>
          </cell>
          <cell r="C40">
            <v>2012</v>
          </cell>
          <cell r="D40">
            <v>2013</v>
          </cell>
          <cell r="E40">
            <v>2014</v>
          </cell>
          <cell r="F40">
            <v>2015</v>
          </cell>
        </row>
        <row r="41">
          <cell r="A41" t="str">
            <v>Interest Income Growth</v>
          </cell>
          <cell r="B41">
            <v>0.4</v>
          </cell>
          <cell r="C41">
            <v>0.4</v>
          </cell>
          <cell r="D41">
            <v>0.4</v>
          </cell>
          <cell r="E41">
            <v>0.4</v>
          </cell>
          <cell r="F41">
            <v>0.4</v>
          </cell>
        </row>
        <row r="42">
          <cell r="A42" t="str">
            <v>EBIT Margin</v>
          </cell>
          <cell r="B42">
            <v>0.27</v>
          </cell>
          <cell r="C42">
            <v>0.27</v>
          </cell>
          <cell r="D42">
            <v>0.27</v>
          </cell>
          <cell r="E42">
            <v>0.27</v>
          </cell>
          <cell r="F42">
            <v>0.27</v>
          </cell>
        </row>
        <row r="43">
          <cell r="A43" t="str">
            <v>Effective Tax Rate</v>
          </cell>
          <cell r="B43">
            <v>0.25</v>
          </cell>
          <cell r="C43">
            <v>0.25</v>
          </cell>
          <cell r="D43">
            <v>0.25</v>
          </cell>
          <cell r="E43">
            <v>0.25</v>
          </cell>
          <cell r="F43">
            <v>0.25</v>
          </cell>
        </row>
        <row r="44">
          <cell r="A44" t="str">
            <v>Depreciation &amp; Amortization</v>
          </cell>
          <cell r="B44">
            <v>0.04</v>
          </cell>
          <cell r="C44">
            <v>0.04</v>
          </cell>
          <cell r="D44">
            <v>0.04</v>
          </cell>
          <cell r="E44">
            <v>0.04</v>
          </cell>
          <cell r="F44">
            <v>0.1</v>
          </cell>
        </row>
        <row r="45">
          <cell r="A45" t="str">
            <v>Capital Expenditures</v>
          </cell>
          <cell r="B45">
            <v>0.1</v>
          </cell>
          <cell r="C45">
            <v>0.1</v>
          </cell>
          <cell r="D45">
            <v>0.1</v>
          </cell>
          <cell r="E45">
            <v>0.1</v>
          </cell>
          <cell r="F45">
            <v>0.1</v>
          </cell>
        </row>
        <row r="46">
          <cell r="A46" t="str">
            <v>NWC as % of Interest Income</v>
          </cell>
          <cell r="B46">
            <v>0.5</v>
          </cell>
          <cell r="C46">
            <v>0.5</v>
          </cell>
          <cell r="D46">
            <v>0.5</v>
          </cell>
          <cell r="E46">
            <v>0.5</v>
          </cell>
          <cell r="F46">
            <v>0.5</v>
          </cell>
        </row>
        <row r="48">
          <cell r="A48" t="str">
            <v>Tax Rate</v>
          </cell>
          <cell r="B48">
            <v>0.25</v>
          </cell>
        </row>
        <row r="49">
          <cell r="A49" t="str">
            <v>Alternative Beta</v>
          </cell>
          <cell r="B49">
            <v>1</v>
          </cell>
          <cell r="C49" t="str">
            <v>Terminal Growth Rate Assumption</v>
          </cell>
          <cell r="F49">
            <v>0.03</v>
          </cell>
        </row>
        <row r="50">
          <cell r="A50" t="str">
            <v>Market Rate</v>
          </cell>
          <cell r="B50">
            <v>0.35468379680365997</v>
          </cell>
          <cell r="C50" t="str">
            <v>Terminal Shares Outstanding</v>
          </cell>
          <cell r="F50">
            <v>265</v>
          </cell>
        </row>
      </sheetData>
      <sheetData sheetId="4">
        <row r="1">
          <cell r="D1" t="str">
            <v>BASE_CASE</v>
          </cell>
        </row>
        <row r="22">
          <cell r="B22">
            <v>0.2990595280344272</v>
          </cell>
        </row>
        <row r="1048547">
          <cell r="L1048547" t="str">
            <v>BASE_CASE</v>
          </cell>
          <cell r="M1048547" t="str">
            <v>Growth and WACC Assumptions-BC</v>
          </cell>
          <cell r="N1048547" t="str">
            <v>Projected-BASE CASE</v>
          </cell>
          <cell r="O1048547" t="str">
            <v>BASE CASE</v>
          </cell>
        </row>
        <row r="1048548">
          <cell r="L1048548" t="str">
            <v>LOW_CASE</v>
          </cell>
          <cell r="M1048548" t="str">
            <v>Growth and WACC Assumptions-LC</v>
          </cell>
          <cell r="N1048548" t="str">
            <v>Projected-LOW CASE</v>
          </cell>
          <cell r="O1048548" t="str">
            <v>LOW CASE</v>
          </cell>
        </row>
        <row r="1048549">
          <cell r="L1048549" t="str">
            <v>HIGH_CASE</v>
          </cell>
          <cell r="M1048549" t="str">
            <v>Growth and WACC Assumptions-HC</v>
          </cell>
          <cell r="N1048549" t="str">
            <v>Projected-HIGH CASE</v>
          </cell>
          <cell r="O1048549" t="str">
            <v>HIGH CASE</v>
          </cell>
        </row>
      </sheetData>
      <sheetData sheetId="5">
        <row r="5">
          <cell r="F5">
            <v>387483</v>
          </cell>
        </row>
      </sheetData>
      <sheetData sheetId="6" refreshError="1"/>
      <sheetData sheetId="7">
        <row r="4">
          <cell r="C4">
            <v>0.02</v>
          </cell>
        </row>
      </sheetData>
      <sheetData sheetId="8" refreshError="1"/>
      <sheetData sheetId="9">
        <row r="29">
          <cell r="I29">
            <v>5.8574851694807935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F P&amp;L"/>
      <sheetName val="Sheet1"/>
      <sheetName val="Changes in HF P&amp;L"/>
      <sheetName val="Forecast"/>
      <sheetName val="Analysis"/>
    </sheetNames>
    <sheetDataSet>
      <sheetData sheetId="0" refreshError="1"/>
      <sheetData sheetId="1"/>
      <sheetData sheetId="2" refreshError="1"/>
      <sheetData sheetId="3" refreshError="1"/>
      <sheetData sheetId="4">
        <row r="16">
          <cell r="B16">
            <v>0.127</v>
          </cell>
          <cell r="H16">
            <v>5.8</v>
          </cell>
        </row>
        <row r="17">
          <cell r="B17">
            <v>1.2</v>
          </cell>
          <cell r="E17">
            <v>0.1</v>
          </cell>
        </row>
        <row r="19">
          <cell r="B19">
            <v>0.19550000000000001</v>
          </cell>
        </row>
        <row r="21">
          <cell r="K21">
            <v>2.443594612800001</v>
          </cell>
        </row>
        <row r="22">
          <cell r="B22">
            <v>0.36160000000000003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SHBOARD"/>
      <sheetName val="TBILL"/>
      <sheetName val="CALENDER"/>
      <sheetName val="Ghana"/>
      <sheetName val="SUMMARIES"/>
      <sheetName val="FINANCIAL ANALYSIS"/>
      <sheetName val="GSE DAILY REPORT"/>
      <sheetName val="TOP 10 TRADES"/>
      <sheetName val="INDEX"/>
      <sheetName val="MKT ACTIVITIES"/>
      <sheetName val="MONTHLY ACTIVITIES"/>
      <sheetName val="PRIMARY ISSUES"/>
      <sheetName val="CURRENCY"/>
      <sheetName val="Sheet3"/>
      <sheetName val="Sheet1"/>
    </sheetNames>
    <sheetDataSet>
      <sheetData sheetId="0"/>
      <sheetData sheetId="1"/>
      <sheetData sheetId="2">
        <row r="1">
          <cell r="A1" t="str">
            <v>JAN</v>
          </cell>
        </row>
        <row r="2">
          <cell r="A2" t="str">
            <v>FEB</v>
          </cell>
        </row>
        <row r="3">
          <cell r="A3" t="str">
            <v>MAR</v>
          </cell>
        </row>
        <row r="4">
          <cell r="A4" t="str">
            <v>APR</v>
          </cell>
        </row>
        <row r="5">
          <cell r="A5" t="str">
            <v>MAY</v>
          </cell>
        </row>
        <row r="6">
          <cell r="A6" t="str">
            <v>JUN</v>
          </cell>
        </row>
        <row r="7">
          <cell r="A7" t="str">
            <v>JUL</v>
          </cell>
        </row>
        <row r="8">
          <cell r="A8" t="str">
            <v>AUG</v>
          </cell>
        </row>
        <row r="9">
          <cell r="A9" t="str">
            <v>SEP</v>
          </cell>
        </row>
        <row r="10">
          <cell r="A10" t="str">
            <v>OCT</v>
          </cell>
        </row>
        <row r="11">
          <cell r="A11" t="str">
            <v>NOV</v>
          </cell>
        </row>
        <row r="12">
          <cell r="A12" t="str">
            <v>DEC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IMETABLE(old)"/>
      <sheetName val="TIMETABLE (new)"/>
      <sheetName val="FEE STRUCTURE"/>
      <sheetName val="Work Plan"/>
    </sheetNames>
    <sheetDataSet>
      <sheetData sheetId="0" refreshError="1"/>
      <sheetData sheetId="1">
        <row r="1048570">
          <cell r="XEN1048570" t="str">
            <v>→</v>
          </cell>
        </row>
        <row r="1048571">
          <cell r="XEN1048571" t="str">
            <v>•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_RCGroupColors">
      <a:dk1>
        <a:srgbClr val="6F6F6F"/>
      </a:dk1>
      <a:lt1>
        <a:srgbClr val="FFFFFF"/>
      </a:lt1>
      <a:dk2>
        <a:srgbClr val="D00062"/>
      </a:dk2>
      <a:lt2>
        <a:srgbClr val="B7D0BF"/>
      </a:lt2>
      <a:accent1>
        <a:srgbClr val="000000"/>
      </a:accent1>
      <a:accent2>
        <a:srgbClr val="658D78"/>
      </a:accent2>
      <a:accent3>
        <a:srgbClr val="67A2C0"/>
      </a:accent3>
      <a:accent4>
        <a:srgbClr val="009EE0"/>
      </a:accent4>
      <a:accent5>
        <a:srgbClr val="FFE600"/>
      </a:accent5>
      <a:accent6>
        <a:srgbClr val="ACCA57"/>
      </a:accent6>
      <a:hlink>
        <a:srgbClr val="67A2C0"/>
      </a:hlink>
      <a:folHlink>
        <a:srgbClr val="00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5"/>
  <dimension ref="A1:N22"/>
  <sheetViews>
    <sheetView tabSelected="1" zoomScaleNormal="100" workbookViewId="0">
      <selection activeCell="I28" sqref="I28"/>
    </sheetView>
  </sheetViews>
  <sheetFormatPr defaultRowHeight="15"/>
  <cols>
    <col min="14" max="14" width="10.42578125" bestFit="1" customWidth="1"/>
  </cols>
  <sheetData>
    <row r="1" spans="1:14">
      <c r="A1">
        <v>6</v>
      </c>
      <c r="M1" s="1">
        <f>+Sheet2!L2</f>
        <v>1.84</v>
      </c>
      <c r="N1" t="s">
        <v>1</v>
      </c>
    </row>
    <row r="2" spans="1:14">
      <c r="I2" t="s">
        <v>3</v>
      </c>
      <c r="J2" t="s">
        <v>2</v>
      </c>
      <c r="L2" s="1" t="s">
        <v>0</v>
      </c>
    </row>
    <row r="3" spans="1:14">
      <c r="G3">
        <v>40</v>
      </c>
      <c r="H3">
        <v>90</v>
      </c>
      <c r="I3">
        <v>90</v>
      </c>
      <c r="J3" s="2">
        <v>0</v>
      </c>
      <c r="K3" s="2"/>
      <c r="L3" s="1">
        <f>+M1</f>
        <v>1.84</v>
      </c>
    </row>
    <row r="4" spans="1:14">
      <c r="G4">
        <v>40</v>
      </c>
      <c r="H4">
        <v>70</v>
      </c>
      <c r="I4">
        <v>9</v>
      </c>
      <c r="J4" s="2">
        <v>0.2</v>
      </c>
      <c r="K4" s="2">
        <v>2</v>
      </c>
      <c r="L4" s="1">
        <v>2</v>
      </c>
    </row>
    <row r="5" spans="1:14">
      <c r="G5">
        <v>40</v>
      </c>
      <c r="H5">
        <v>60</v>
      </c>
      <c r="I5">
        <v>18</v>
      </c>
      <c r="J5" s="2">
        <v>0.3</v>
      </c>
      <c r="K5" s="2">
        <v>9</v>
      </c>
      <c r="L5" s="1">
        <f>200-SUM(L3:L4)</f>
        <v>196.16</v>
      </c>
    </row>
    <row r="6" spans="1:14">
      <c r="G6">
        <v>390</v>
      </c>
      <c r="H6">
        <v>50</v>
      </c>
      <c r="I6">
        <v>18</v>
      </c>
      <c r="J6" s="2">
        <v>0.4</v>
      </c>
      <c r="K6" s="2">
        <v>18</v>
      </c>
      <c r="L6" s="1"/>
    </row>
    <row r="7" spans="1:14">
      <c r="H7">
        <v>40</v>
      </c>
      <c r="I7">
        <v>18</v>
      </c>
      <c r="J7" s="2">
        <v>0.5</v>
      </c>
      <c r="K7" s="2">
        <v>27</v>
      </c>
    </row>
    <row r="8" spans="1:14">
      <c r="H8">
        <v>70</v>
      </c>
      <c r="I8">
        <v>18</v>
      </c>
      <c r="J8" s="2">
        <v>0.6</v>
      </c>
      <c r="K8" s="2">
        <v>37</v>
      </c>
    </row>
    <row r="9" spans="1:14">
      <c r="I9">
        <v>18</v>
      </c>
      <c r="J9" s="2">
        <v>0.7</v>
      </c>
      <c r="K9" s="2">
        <v>47</v>
      </c>
    </row>
    <row r="10" spans="1:14">
      <c r="I10">
        <v>18</v>
      </c>
      <c r="J10" s="2">
        <v>0.8</v>
      </c>
      <c r="K10" s="2">
        <v>56</v>
      </c>
    </row>
    <row r="11" spans="1:14">
      <c r="I11">
        <v>18</v>
      </c>
      <c r="J11" s="2">
        <v>0.9</v>
      </c>
      <c r="K11" s="2">
        <v>65</v>
      </c>
    </row>
    <row r="12" spans="1:14">
      <c r="I12">
        <v>18</v>
      </c>
      <c r="J12" s="2">
        <v>1</v>
      </c>
      <c r="K12" s="2">
        <v>74</v>
      </c>
    </row>
    <row r="13" spans="1:14">
      <c r="I13">
        <v>18</v>
      </c>
      <c r="J13" s="2">
        <v>2</v>
      </c>
      <c r="K13" s="2">
        <v>84</v>
      </c>
    </row>
    <row r="14" spans="1:14">
      <c r="I14">
        <v>18</v>
      </c>
      <c r="J14" s="2">
        <v>3</v>
      </c>
      <c r="K14" s="2">
        <v>93</v>
      </c>
    </row>
    <row r="15" spans="1:14">
      <c r="I15">
        <v>18</v>
      </c>
      <c r="J15" s="2">
        <v>5</v>
      </c>
      <c r="K15" s="2">
        <v>102</v>
      </c>
    </row>
    <row r="16" spans="1:14">
      <c r="I16">
        <v>18</v>
      </c>
      <c r="J16" s="2">
        <v>10</v>
      </c>
      <c r="K16" s="2">
        <v>111</v>
      </c>
    </row>
    <row r="17" spans="9:11">
      <c r="I17">
        <v>18</v>
      </c>
      <c r="J17" s="2">
        <v>20</v>
      </c>
      <c r="K17" s="2">
        <v>121</v>
      </c>
    </row>
    <row r="18" spans="9:11">
      <c r="I18">
        <v>18</v>
      </c>
      <c r="J18" s="2">
        <v>30</v>
      </c>
      <c r="K18" s="2">
        <v>130</v>
      </c>
    </row>
    <row r="19" spans="9:11">
      <c r="I19">
        <v>18</v>
      </c>
      <c r="J19" s="2">
        <v>40</v>
      </c>
      <c r="K19" s="2">
        <v>140</v>
      </c>
    </row>
    <row r="20" spans="9:11">
      <c r="I20">
        <v>9</v>
      </c>
      <c r="J20" s="2">
        <v>50</v>
      </c>
      <c r="K20" s="2">
        <v>146.5</v>
      </c>
    </row>
    <row r="21" spans="9:11">
      <c r="I21">
        <v>9</v>
      </c>
      <c r="K21" s="2">
        <v>151</v>
      </c>
    </row>
    <row r="22" spans="9:11">
      <c r="K22" s="2">
        <v>153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O40"/>
  <sheetViews>
    <sheetView workbookViewId="0">
      <selection activeCell="A28" sqref="A28"/>
    </sheetView>
  </sheetViews>
  <sheetFormatPr defaultRowHeight="15"/>
  <cols>
    <col min="1" max="1" width="26.7109375" bestFit="1" customWidth="1"/>
  </cols>
  <sheetData>
    <row r="2" spans="1:15" ht="16.5">
      <c r="A2" s="3"/>
      <c r="B2" s="4"/>
      <c r="C2" s="5" t="s">
        <v>4</v>
      </c>
      <c r="D2" s="4" t="s">
        <v>5</v>
      </c>
      <c r="E2" s="4" t="s">
        <v>6</v>
      </c>
      <c r="F2" s="6" t="s">
        <v>7</v>
      </c>
      <c r="G2" s="6" t="s">
        <v>8</v>
      </c>
      <c r="K2" t="str">
        <f>+INDEX(B5:B40,Sheet1!$A$1)</f>
        <v>GCB</v>
      </c>
      <c r="L2">
        <f>+INDEX(E5:E40,Sheet1!$A$1)</f>
        <v>1.84</v>
      </c>
      <c r="M2" s="2">
        <f>+INDEX(G5:G40,Sheet1!$A$1)/100</f>
        <v>-5.40540540540541E-3</v>
      </c>
      <c r="O2" t="str">
        <f>+"YTD "&amp;IF(M2&lt;0,"loss","gain")&amp;" "&amp;TEXT(M2,"0.0%;(0.0%)")</f>
        <v>YTD loss (0.5%)</v>
      </c>
    </row>
    <row r="3" spans="1:15" ht="16.5">
      <c r="A3" s="7" t="s">
        <v>9</v>
      </c>
      <c r="B3" s="8" t="s">
        <v>10</v>
      </c>
      <c r="C3" s="9" t="s">
        <v>11</v>
      </c>
      <c r="D3" s="8" t="s">
        <v>11</v>
      </c>
      <c r="E3" s="8" t="s">
        <v>12</v>
      </c>
      <c r="F3" s="10" t="s">
        <v>13</v>
      </c>
      <c r="G3" s="10" t="s">
        <v>13</v>
      </c>
    </row>
    <row r="4" spans="1:15" ht="16.5">
      <c r="A4" s="11"/>
      <c r="B4" s="8"/>
      <c r="C4" s="9"/>
      <c r="D4" s="8"/>
      <c r="E4" s="8"/>
      <c r="F4" s="8"/>
      <c r="G4" s="8"/>
      <c r="K4" t="str">
        <f>+"The Current Price of "&amp;K2&amp;" is "&amp;TEXT(L2,"0.00")</f>
        <v>The Current Price of GCB is 1.84</v>
      </c>
    </row>
    <row r="5" spans="1:15" ht="16.5">
      <c r="A5" s="11" t="s">
        <v>14</v>
      </c>
      <c r="B5" s="8" t="s">
        <v>15</v>
      </c>
      <c r="C5" s="12">
        <v>1.1000000000000001</v>
      </c>
      <c r="D5" s="12">
        <v>1.6</v>
      </c>
      <c r="E5" s="12">
        <v>1.77</v>
      </c>
      <c r="F5" s="12">
        <v>10.624999999999996</v>
      </c>
      <c r="G5" s="12">
        <v>60.909090909090899</v>
      </c>
    </row>
    <row r="6" spans="1:15" ht="16.5">
      <c r="A6" s="11" t="s">
        <v>16</v>
      </c>
      <c r="B6" s="8" t="s">
        <v>17</v>
      </c>
      <c r="C6" s="12">
        <v>0.04</v>
      </c>
      <c r="D6" s="12">
        <v>0.04</v>
      </c>
      <c r="E6" s="12">
        <v>0.04</v>
      </c>
      <c r="F6" s="12">
        <v>0</v>
      </c>
      <c r="G6" s="12">
        <v>0</v>
      </c>
    </row>
    <row r="7" spans="1:15" ht="16.5">
      <c r="A7" s="11" t="s">
        <v>18</v>
      </c>
      <c r="B7" s="8" t="s">
        <v>19</v>
      </c>
      <c r="C7" s="12">
        <v>0.28000000000000003</v>
      </c>
      <c r="D7" s="12">
        <v>0.27</v>
      </c>
      <c r="E7" s="12">
        <v>0.27</v>
      </c>
      <c r="F7" s="12">
        <v>0</v>
      </c>
      <c r="G7" s="12">
        <v>-3.5714285714285738</v>
      </c>
    </row>
    <row r="8" spans="1:15" ht="16.5">
      <c r="A8" s="11" t="s">
        <v>20</v>
      </c>
      <c r="B8" s="8" t="s">
        <v>21</v>
      </c>
      <c r="C8" s="12">
        <v>3.19</v>
      </c>
      <c r="D8" s="12">
        <v>3.2</v>
      </c>
      <c r="E8" s="12">
        <v>3.2</v>
      </c>
      <c r="F8" s="12">
        <v>0</v>
      </c>
      <c r="G8" s="12">
        <v>0.31347962382445865</v>
      </c>
    </row>
    <row r="9" spans="1:15" ht="16.5">
      <c r="A9" s="11" t="s">
        <v>22</v>
      </c>
      <c r="B9" s="8" t="s">
        <v>23</v>
      </c>
      <c r="C9" s="12">
        <v>0.1</v>
      </c>
      <c r="D9" s="12">
        <v>0.1</v>
      </c>
      <c r="E9" s="12">
        <v>0.1</v>
      </c>
      <c r="F9" s="12">
        <v>0</v>
      </c>
      <c r="G9" s="12">
        <v>0</v>
      </c>
    </row>
    <row r="10" spans="1:15" ht="16.5">
      <c r="A10" s="11" t="s">
        <v>24</v>
      </c>
      <c r="B10" s="8" t="s">
        <v>25</v>
      </c>
      <c r="C10" s="12">
        <v>1.85</v>
      </c>
      <c r="D10" s="12">
        <v>1.85</v>
      </c>
      <c r="E10" s="12">
        <v>1.84</v>
      </c>
      <c r="F10" s="12">
        <v>-0.54054054054054101</v>
      </c>
      <c r="G10" s="12">
        <v>-0.54054054054054101</v>
      </c>
    </row>
    <row r="11" spans="1:15" ht="16.5">
      <c r="A11" s="11" t="s">
        <v>26</v>
      </c>
      <c r="B11" s="8" t="s">
        <v>27</v>
      </c>
      <c r="C11" s="12">
        <v>0.45</v>
      </c>
      <c r="D11" s="12">
        <v>0.45</v>
      </c>
      <c r="E11" s="12">
        <v>0.45</v>
      </c>
      <c r="F11" s="12">
        <v>0</v>
      </c>
      <c r="G11" s="12">
        <v>0</v>
      </c>
    </row>
    <row r="12" spans="1:15" ht="16.5">
      <c r="A12" s="11" t="s">
        <v>28</v>
      </c>
      <c r="B12" s="8" t="s">
        <v>29</v>
      </c>
      <c r="C12" s="12">
        <v>45.48</v>
      </c>
      <c r="D12" s="12">
        <v>49.09</v>
      </c>
      <c r="E12" s="12">
        <v>49.1</v>
      </c>
      <c r="F12" s="12">
        <v>2.0370747606433103E-2</v>
      </c>
      <c r="G12" s="12">
        <v>7.9595426561125882</v>
      </c>
    </row>
    <row r="13" spans="1:15" ht="16.5">
      <c r="A13" s="11" t="s">
        <v>30</v>
      </c>
      <c r="B13" s="8" t="s">
        <v>31</v>
      </c>
      <c r="C13" s="12">
        <v>0.46</v>
      </c>
      <c r="D13" s="12">
        <v>0.45</v>
      </c>
      <c r="E13" s="12">
        <v>0.46</v>
      </c>
      <c r="F13" s="12">
        <v>2.2222222222222241</v>
      </c>
      <c r="G13" s="12">
        <v>0</v>
      </c>
    </row>
    <row r="14" spans="1:15" ht="16.5">
      <c r="A14" s="11" t="s">
        <v>32</v>
      </c>
      <c r="B14" s="8" t="s">
        <v>33</v>
      </c>
      <c r="C14" s="12">
        <v>0.4</v>
      </c>
      <c r="D14" s="12">
        <v>0.4</v>
      </c>
      <c r="E14" s="12">
        <v>0.4</v>
      </c>
      <c r="F14" s="12">
        <v>0</v>
      </c>
      <c r="G14" s="12">
        <v>0</v>
      </c>
    </row>
    <row r="15" spans="1:15" ht="16.5">
      <c r="A15" s="11" t="s">
        <v>34</v>
      </c>
      <c r="B15" s="8" t="s">
        <v>35</v>
      </c>
      <c r="C15" s="12">
        <v>0.32</v>
      </c>
      <c r="D15" s="12">
        <v>0.31</v>
      </c>
      <c r="E15" s="12">
        <v>0.31</v>
      </c>
      <c r="F15" s="12">
        <v>0</v>
      </c>
      <c r="G15" s="12">
        <v>-3.1250000000000027</v>
      </c>
    </row>
    <row r="16" spans="1:15" ht="16.5">
      <c r="A16" s="11" t="s">
        <v>36</v>
      </c>
      <c r="B16" s="8" t="s">
        <v>37</v>
      </c>
      <c r="C16" s="12">
        <v>1.53</v>
      </c>
      <c r="D16" s="12">
        <v>1.54</v>
      </c>
      <c r="E16" s="12">
        <v>1.54</v>
      </c>
      <c r="F16" s="12">
        <v>0</v>
      </c>
      <c r="G16" s="12">
        <v>0.65359477124183063</v>
      </c>
    </row>
    <row r="17" spans="1:7" ht="16.5">
      <c r="A17" s="11" t="s">
        <v>38</v>
      </c>
      <c r="B17" s="8" t="s">
        <v>39</v>
      </c>
      <c r="C17" s="12">
        <v>0.11</v>
      </c>
      <c r="D17" s="12">
        <v>0.1</v>
      </c>
      <c r="E17" s="12">
        <v>0.1</v>
      </c>
      <c r="F17" s="12">
        <v>0</v>
      </c>
      <c r="G17" s="12">
        <v>-9.0909090909090864</v>
      </c>
    </row>
    <row r="18" spans="1:7" ht="16.5">
      <c r="A18" s="11" t="s">
        <v>40</v>
      </c>
      <c r="B18" s="8" t="s">
        <v>41</v>
      </c>
      <c r="C18" s="12">
        <v>0.25</v>
      </c>
      <c r="D18" s="12">
        <v>0.25</v>
      </c>
      <c r="E18" s="12">
        <v>0.25</v>
      </c>
      <c r="F18" s="12">
        <v>0</v>
      </c>
      <c r="G18" s="12">
        <v>0</v>
      </c>
    </row>
    <row r="19" spans="1:7" ht="16.5">
      <c r="A19" s="11" t="s">
        <v>42</v>
      </c>
      <c r="B19" s="8" t="s">
        <v>43</v>
      </c>
      <c r="C19" s="12">
        <v>2.37</v>
      </c>
      <c r="D19" s="12">
        <v>2.2000000000000002</v>
      </c>
      <c r="E19" s="12">
        <v>2.2000000000000002</v>
      </c>
      <c r="F19" s="12">
        <v>0</v>
      </c>
      <c r="G19" s="12">
        <v>-7.1729957805907141</v>
      </c>
    </row>
    <row r="20" spans="1:7" ht="16.5">
      <c r="A20" s="11" t="s">
        <v>44</v>
      </c>
      <c r="B20" s="8" t="s">
        <v>45</v>
      </c>
      <c r="C20" s="12">
        <v>0.24</v>
      </c>
      <c r="D20" s="12">
        <v>0.24</v>
      </c>
      <c r="E20" s="12">
        <v>0.24</v>
      </c>
      <c r="F20" s="12">
        <v>0</v>
      </c>
      <c r="G20" s="12">
        <v>0</v>
      </c>
    </row>
    <row r="21" spans="1:7" ht="16.5">
      <c r="A21" s="11" t="s">
        <v>46</v>
      </c>
      <c r="B21" s="8" t="s">
        <v>47</v>
      </c>
      <c r="C21" s="12">
        <v>6.64</v>
      </c>
      <c r="D21" s="12">
        <v>7.46</v>
      </c>
      <c r="E21" s="12">
        <v>7.46</v>
      </c>
      <c r="F21" s="12">
        <v>0</v>
      </c>
      <c r="G21" s="12">
        <v>12.34939759036145</v>
      </c>
    </row>
    <row r="22" spans="1:7" ht="16.5">
      <c r="A22" s="11" t="s">
        <v>48</v>
      </c>
      <c r="B22" s="8" t="s">
        <v>49</v>
      </c>
      <c r="C22" s="12">
        <v>0.04</v>
      </c>
      <c r="D22" s="12">
        <v>0.04</v>
      </c>
      <c r="E22" s="12">
        <v>0.04</v>
      </c>
      <c r="F22" s="12">
        <v>0</v>
      </c>
      <c r="G22" s="12">
        <v>0</v>
      </c>
    </row>
    <row r="23" spans="1:7" ht="16.5">
      <c r="A23" s="11" t="s">
        <v>50</v>
      </c>
      <c r="B23" s="8" t="s">
        <v>51</v>
      </c>
      <c r="C23" s="12">
        <v>0.05</v>
      </c>
      <c r="D23" s="12">
        <v>0.05</v>
      </c>
      <c r="E23" s="12">
        <v>0.05</v>
      </c>
      <c r="F23" s="12">
        <v>0</v>
      </c>
      <c r="G23" s="12">
        <v>0</v>
      </c>
    </row>
    <row r="24" spans="1:7" ht="16.5">
      <c r="A24" s="11" t="s">
        <v>52</v>
      </c>
      <c r="B24" s="8" t="s">
        <v>53</v>
      </c>
      <c r="C24" s="12">
        <v>0.38</v>
      </c>
      <c r="D24" s="12">
        <v>0.38</v>
      </c>
      <c r="E24" s="12">
        <v>0.38</v>
      </c>
      <c r="F24" s="12">
        <v>0</v>
      </c>
      <c r="G24" s="12">
        <v>0</v>
      </c>
    </row>
    <row r="25" spans="1:7" ht="16.5">
      <c r="A25" s="11" t="s">
        <v>54</v>
      </c>
      <c r="B25" s="8" t="s">
        <v>55</v>
      </c>
      <c r="C25" s="12">
        <v>0.4</v>
      </c>
      <c r="D25" s="12">
        <v>0.36</v>
      </c>
      <c r="E25" s="12">
        <v>0.36</v>
      </c>
      <c r="F25" s="12">
        <v>0</v>
      </c>
      <c r="G25" s="12">
        <v>-10.000000000000009</v>
      </c>
    </row>
    <row r="26" spans="1:7" ht="16.5">
      <c r="A26" s="11" t="s">
        <v>56</v>
      </c>
      <c r="B26" s="8" t="s">
        <v>57</v>
      </c>
      <c r="C26" s="12">
        <v>0.13</v>
      </c>
      <c r="D26" s="12">
        <v>0.13</v>
      </c>
      <c r="E26" s="12">
        <v>0.13</v>
      </c>
      <c r="F26" s="12">
        <v>0</v>
      </c>
      <c r="G26" s="12">
        <v>0</v>
      </c>
    </row>
    <row r="27" spans="1:7" ht="16.5">
      <c r="A27" s="11" t="s">
        <v>58</v>
      </c>
      <c r="B27" s="8" t="s">
        <v>59</v>
      </c>
      <c r="C27" s="12">
        <v>0.02</v>
      </c>
      <c r="D27" s="12">
        <v>0.02</v>
      </c>
      <c r="E27" s="12">
        <v>0.02</v>
      </c>
      <c r="F27" s="12">
        <v>0</v>
      </c>
      <c r="G27" s="12">
        <v>0</v>
      </c>
    </row>
    <row r="28" spans="1:7" ht="16.5">
      <c r="A28" s="11" t="s">
        <v>60</v>
      </c>
      <c r="B28" s="8" t="s">
        <v>61</v>
      </c>
      <c r="C28" s="12">
        <v>0.06</v>
      </c>
      <c r="D28" s="12">
        <v>0.06</v>
      </c>
      <c r="E28" s="12">
        <v>0.06</v>
      </c>
      <c r="F28" s="12">
        <v>0</v>
      </c>
      <c r="G28" s="12">
        <v>0</v>
      </c>
    </row>
    <row r="29" spans="1:7" ht="16.5">
      <c r="A29" s="11" t="s">
        <v>62</v>
      </c>
      <c r="B29" s="8" t="s">
        <v>63</v>
      </c>
      <c r="C29" s="12">
        <v>0.08</v>
      </c>
      <c r="D29" s="12">
        <v>0.08</v>
      </c>
      <c r="E29" s="12">
        <v>0.08</v>
      </c>
      <c r="F29" s="12">
        <v>0</v>
      </c>
      <c r="G29" s="12">
        <v>0</v>
      </c>
    </row>
    <row r="30" spans="1:7" ht="16.5">
      <c r="A30" s="11" t="s">
        <v>64</v>
      </c>
      <c r="B30" s="8" t="s">
        <v>65</v>
      </c>
      <c r="C30" s="12">
        <v>34</v>
      </c>
      <c r="D30" s="12">
        <v>34</v>
      </c>
      <c r="E30" s="12">
        <v>34</v>
      </c>
      <c r="F30" s="12">
        <v>0</v>
      </c>
      <c r="G30" s="12">
        <v>0</v>
      </c>
    </row>
    <row r="31" spans="1:7" ht="16.5">
      <c r="A31" s="11" t="s">
        <v>66</v>
      </c>
      <c r="B31" s="8" t="s">
        <v>67</v>
      </c>
      <c r="C31" s="12">
        <v>0.5</v>
      </c>
      <c r="D31" s="12">
        <v>0.51</v>
      </c>
      <c r="E31" s="12">
        <v>0.51</v>
      </c>
      <c r="F31" s="12">
        <v>0</v>
      </c>
      <c r="G31" s="12">
        <v>2.0000000000000018</v>
      </c>
    </row>
    <row r="32" spans="1:7" ht="16.5">
      <c r="A32" s="11" t="s">
        <v>68</v>
      </c>
      <c r="B32" s="8" t="s">
        <v>69</v>
      </c>
      <c r="C32" s="12">
        <v>2.75</v>
      </c>
      <c r="D32" s="12">
        <v>2.75</v>
      </c>
      <c r="E32" s="12">
        <v>2.75</v>
      </c>
      <c r="F32" s="12">
        <v>0</v>
      </c>
      <c r="G32" s="12">
        <v>0</v>
      </c>
    </row>
    <row r="33" spans="1:7" ht="16.5">
      <c r="A33" s="11" t="s">
        <v>70</v>
      </c>
      <c r="B33" s="8" t="s">
        <v>71</v>
      </c>
      <c r="C33" s="12">
        <v>19.829999999999998</v>
      </c>
      <c r="D33" s="12">
        <v>21.27</v>
      </c>
      <c r="E33" s="12">
        <v>21.27</v>
      </c>
      <c r="F33" s="12">
        <v>0</v>
      </c>
      <c r="G33" s="12">
        <v>7.2617246596066636</v>
      </c>
    </row>
    <row r="34" spans="1:7" ht="16.5">
      <c r="A34" s="11" t="s">
        <v>72</v>
      </c>
      <c r="B34" s="8" t="s">
        <v>73</v>
      </c>
      <c r="C34" s="12">
        <v>0.32</v>
      </c>
      <c r="D34" s="12">
        <v>0.33</v>
      </c>
      <c r="E34" s="12">
        <v>0.33</v>
      </c>
      <c r="F34" s="12">
        <v>0</v>
      </c>
      <c r="G34" s="12">
        <v>3.1250000000000027</v>
      </c>
    </row>
    <row r="35" spans="1:7" ht="16.5">
      <c r="A35" s="11" t="s">
        <v>74</v>
      </c>
      <c r="B35" s="8" t="s">
        <v>75</v>
      </c>
      <c r="C35" s="12">
        <v>31</v>
      </c>
      <c r="D35" s="12">
        <v>31</v>
      </c>
      <c r="E35" s="12">
        <v>31</v>
      </c>
      <c r="F35" s="12">
        <v>0</v>
      </c>
      <c r="G35" s="12">
        <v>0</v>
      </c>
    </row>
    <row r="36" spans="1:7" ht="16.5">
      <c r="A36" s="11" t="s">
        <v>76</v>
      </c>
      <c r="B36" s="8" t="s">
        <v>77</v>
      </c>
      <c r="C36" s="12">
        <v>0.17</v>
      </c>
      <c r="D36" s="12">
        <v>0.17</v>
      </c>
      <c r="E36" s="12">
        <v>0.17</v>
      </c>
      <c r="F36" s="12">
        <v>0</v>
      </c>
      <c r="G36" s="12">
        <v>0</v>
      </c>
    </row>
    <row r="37" spans="1:7" ht="16.5">
      <c r="A37" s="13" t="s">
        <v>78</v>
      </c>
      <c r="B37" s="8" t="s">
        <v>79</v>
      </c>
      <c r="C37" s="12">
        <v>0.03</v>
      </c>
      <c r="D37" s="12">
        <v>0.04</v>
      </c>
      <c r="E37" s="12">
        <v>0.04</v>
      </c>
      <c r="F37" s="12">
        <v>0</v>
      </c>
      <c r="G37" s="12">
        <v>33.333333333333343</v>
      </c>
    </row>
    <row r="38" spans="1:7" ht="16.5">
      <c r="A38" s="11" t="s">
        <v>80</v>
      </c>
      <c r="B38" s="8" t="s">
        <v>81</v>
      </c>
      <c r="C38" s="12">
        <v>0.13</v>
      </c>
      <c r="D38" s="12">
        <v>0.11</v>
      </c>
      <c r="E38" s="12">
        <v>0.11</v>
      </c>
      <c r="F38" s="12">
        <v>0</v>
      </c>
      <c r="G38" s="12">
        <v>-15.384615384615389</v>
      </c>
    </row>
    <row r="39" spans="1:7" ht="16.5">
      <c r="A39" s="13" t="s">
        <v>82</v>
      </c>
      <c r="B39" s="8" t="s">
        <v>83</v>
      </c>
      <c r="C39" s="12">
        <v>0.02</v>
      </c>
      <c r="D39" s="12">
        <v>0.02</v>
      </c>
      <c r="E39" s="12">
        <v>0.02</v>
      </c>
      <c r="F39" s="12">
        <v>0</v>
      </c>
      <c r="G39" s="12">
        <v>0</v>
      </c>
    </row>
    <row r="40" spans="1:7" ht="16.5">
      <c r="A40" s="11" t="s">
        <v>84</v>
      </c>
      <c r="B40" s="8" t="s">
        <v>85</v>
      </c>
      <c r="C40" s="12">
        <v>0.52</v>
      </c>
      <c r="D40" s="12">
        <v>0.52</v>
      </c>
      <c r="E40" s="12">
        <v>0.52</v>
      </c>
      <c r="F40" s="12">
        <v>0</v>
      </c>
      <c r="G40" s="12">
        <v>0</v>
      </c>
    </row>
  </sheetData>
  <conditionalFormatting sqref="B2:G40 A2:A3 A5:A40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2012-02-15T14:02:44Z</dcterms:created>
  <dcterms:modified xsi:type="dcterms:W3CDTF">2012-02-16T08:43:09Z</dcterms:modified>
</cp:coreProperties>
</file>