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115" windowHeight="9270" activeTab="1"/>
  </bookViews>
  <sheets>
    <sheet name="FD Calculator" sheetId="1" r:id="rId1"/>
    <sheet name="Upgrade" sheetId="3" r:id="rId2"/>
  </sheets>
  <externalReferences>
    <externalReference r:id="rId3"/>
  </externalReferences>
  <definedNames>
    <definedName name="FY">[1]Calculation!$N$2:$N$4</definedName>
  </definedNames>
  <calcPr calcId="145621"/>
</workbook>
</file>

<file path=xl/calcChain.xml><?xml version="1.0" encoding="utf-8"?>
<calcChain xmlns="http://schemas.openxmlformats.org/spreadsheetml/2006/main">
  <c r="D28" i="3" l="1"/>
  <c r="F9" i="3"/>
  <c r="D9" i="3"/>
  <c r="F12" i="3" s="1"/>
  <c r="C9" i="3"/>
  <c r="F10" i="3" l="1"/>
  <c r="F11" i="3" s="1"/>
  <c r="F17" i="3"/>
  <c r="B25" i="3"/>
  <c r="B26" i="3" s="1"/>
  <c r="D25" i="3"/>
  <c r="F25" i="3" s="1"/>
  <c r="D28" i="1"/>
  <c r="E9" i="1"/>
  <c r="D9" i="1"/>
  <c r="E12" i="1" s="1"/>
  <c r="C9" i="1"/>
  <c r="E10" i="1" s="1"/>
  <c r="D25" i="1" l="1"/>
  <c r="E25" i="1" s="1"/>
  <c r="B25" i="1"/>
  <c r="B26" i="1" s="1"/>
  <c r="E11" i="1"/>
</calcChain>
</file>

<file path=xl/sharedStrings.xml><?xml version="1.0" encoding="utf-8"?>
<sst xmlns="http://schemas.openxmlformats.org/spreadsheetml/2006/main" count="32" uniqueCount="20">
  <si>
    <t>Fixed Deposit Calculator</t>
  </si>
  <si>
    <t>P</t>
  </si>
  <si>
    <t>Principal</t>
  </si>
  <si>
    <t>R</t>
  </si>
  <si>
    <t>Rate of Intrest</t>
  </si>
  <si>
    <t>T</t>
  </si>
  <si>
    <t>Tenure In Months</t>
  </si>
  <si>
    <t>N</t>
  </si>
  <si>
    <t>Compunded</t>
  </si>
  <si>
    <t>Quaterly</t>
  </si>
  <si>
    <t>Total Maturity Amt</t>
  </si>
  <si>
    <t>Total Int. Receivable</t>
  </si>
  <si>
    <t>Effective Yeild</t>
  </si>
  <si>
    <t>IFERROR(ROUND(F5*(1+((F6/100)/D10))^(D10*(F7/12)),2),"")</t>
  </si>
  <si>
    <t>(43/365)*12</t>
  </si>
  <si>
    <t>Period in</t>
  </si>
  <si>
    <t>Maturity Amnt</t>
  </si>
  <si>
    <t>Int. Receivable</t>
  </si>
  <si>
    <t>F5*(1+((F6/100)/C9))^(C9*IF(E7="Months",(F7/12),IF(E7="Years",F7,"")))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</si>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</sst>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₹&quot;* #,##0.00_);_(&quot;₹&quot;* \(#,##0.00\);_(&quot;₹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</font>
    <font>
      <b/>
      <sz val="18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B15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4" fillId="3" borderId="1" xfId="0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6" borderId="5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7" xfId="0" applyFont="1" applyFill="1" applyBorder="1" applyAlignment="1" applyProtection="1">
      <protection locked="0"/>
    </xf>
    <xf numFmtId="164" fontId="0" fillId="0" borderId="0" xfId="0" applyNumberFormat="1" applyProtection="1">
      <protection locked="0"/>
    </xf>
    <xf numFmtId="10" fontId="4" fillId="3" borderId="6" xfId="1" applyNumberFormat="1" applyFont="1" applyFill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0" fillId="0" borderId="0" xfId="0" applyFill="1" applyProtection="1">
      <protection locked="0"/>
    </xf>
    <xf numFmtId="0" fontId="5" fillId="0" borderId="0" xfId="2" applyAlignment="1" applyProtection="1"/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2" fillId="0" borderId="10" xfId="0" applyFont="1" applyBorder="1" applyAlignment="1" applyProtection="1">
      <protection locked="0"/>
    </xf>
    <xf numFmtId="0" fontId="4" fillId="3" borderId="2" xfId="0" applyFont="1" applyFill="1" applyBorder="1" applyProtection="1">
      <protection locked="0"/>
    </xf>
    <xf numFmtId="0" fontId="6" fillId="7" borderId="8" xfId="0" applyFont="1" applyFill="1" applyBorder="1" applyProtection="1">
      <protection locked="0"/>
    </xf>
    <xf numFmtId="0" fontId="4" fillId="7" borderId="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5" borderId="14" xfId="0" applyFont="1" applyFill="1" applyBorder="1" applyAlignment="1" applyProtection="1">
      <alignment horizontal="left"/>
      <protection locked="0"/>
    </xf>
    <xf numFmtId="0" fontId="4" fillId="5" borderId="12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Tax%20Calcul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 Calculator"/>
      <sheetName val="Calculation"/>
      <sheetName val="HRA Calculator"/>
      <sheetName val="EMI"/>
      <sheetName val="RD Calculator"/>
      <sheetName val="MI"/>
      <sheetName val="FD Calculator"/>
      <sheetName val="FD new"/>
      <sheetName val="FD Calculator (comp basis)"/>
      <sheetName val="Sheet3"/>
      <sheetName val="MAIN PAGE"/>
      <sheetName val="Deductions"/>
      <sheetName val="Sheet2"/>
      <sheetName val="Salary Calculator"/>
      <sheetName val="Sheet1"/>
      <sheetName val="TAX%"/>
    </sheetNames>
    <sheetDataSet>
      <sheetData sheetId="0"/>
      <sheetData sheetId="1">
        <row r="2">
          <cell r="N2" t="str">
            <v>2011-2012</v>
          </cell>
        </row>
        <row r="3">
          <cell r="N3" t="str">
            <v>2010-2011</v>
          </cell>
        </row>
        <row r="4">
          <cell r="N4" t="str">
            <v>2009-2010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H69"/>
  <sheetViews>
    <sheetView showGridLines="0" zoomScale="115" zoomScaleNormal="115" workbookViewId="0">
      <selection activeCell="E8" sqref="E8"/>
    </sheetView>
  </sheetViews>
  <sheetFormatPr defaultRowHeight="15" x14ac:dyDescent="0.25"/>
  <cols>
    <col min="1" max="1" width="9.140625" style="1"/>
    <col min="2" max="2" width="11.42578125" style="1" bestFit="1" customWidth="1"/>
    <col min="3" max="3" width="3.7109375" style="1" hidden="1" customWidth="1"/>
    <col min="4" max="4" width="32" style="1" bestFit="1" customWidth="1"/>
    <col min="5" max="5" width="23.42578125" style="1" bestFit="1" customWidth="1"/>
    <col min="6" max="6" width="9.140625" style="1"/>
    <col min="7" max="7" width="17.7109375" style="1" bestFit="1" customWidth="1"/>
    <col min="8" max="8" width="0" style="1" hidden="1" customWidth="1"/>
    <col min="9" max="16384" width="9.140625" style="1"/>
  </cols>
  <sheetData>
    <row r="2" spans="3:8" ht="15.75" thickBot="1" x14ac:dyDescent="0.3"/>
    <row r="3" spans="3:8" ht="33.75" x14ac:dyDescent="0.5">
      <c r="C3" s="2"/>
      <c r="D3" s="23" t="s">
        <v>0</v>
      </c>
      <c r="E3" s="24"/>
    </row>
    <row r="4" spans="3:8" ht="3.75" customHeight="1" thickBot="1" x14ac:dyDescent="0.3">
      <c r="C4" s="3"/>
      <c r="D4" s="25"/>
      <c r="E4" s="26"/>
    </row>
    <row r="5" spans="3:8" ht="23.25" thickBot="1" x14ac:dyDescent="0.35">
      <c r="C5" s="4" t="s">
        <v>1</v>
      </c>
      <c r="D5" s="5" t="s">
        <v>2</v>
      </c>
      <c r="E5" s="6">
        <v>30000</v>
      </c>
    </row>
    <row r="6" spans="3:8" ht="23.25" thickBot="1" x14ac:dyDescent="0.35">
      <c r="C6" s="4" t="s">
        <v>3</v>
      </c>
      <c r="D6" s="7" t="s">
        <v>4</v>
      </c>
      <c r="E6" s="8">
        <v>9.25</v>
      </c>
    </row>
    <row r="7" spans="3:8" ht="23.25" thickBot="1" x14ac:dyDescent="0.35">
      <c r="C7" s="4" t="s">
        <v>5</v>
      </c>
      <c r="D7" s="9" t="s">
        <v>6</v>
      </c>
      <c r="E7" s="8">
        <v>15</v>
      </c>
    </row>
    <row r="8" spans="3:8" ht="23.25" thickBot="1" x14ac:dyDescent="0.35">
      <c r="C8" s="4" t="s">
        <v>7</v>
      </c>
      <c r="D8" s="10" t="s">
        <v>8</v>
      </c>
      <c r="E8" s="8" t="s">
        <v>9</v>
      </c>
    </row>
    <row r="9" spans="3:8" ht="3" customHeight="1" thickBot="1" x14ac:dyDescent="0.35">
      <c r="C9" s="11">
        <f>IF(E8="Quaterly",4,IF(E8="Halfyearly",2,IF(E8="Annualy",1,IF(E8="Monthly",12,""))))</f>
        <v>4</v>
      </c>
      <c r="D9" s="27">
        <f>IF(E8="Quaterly",4,IF(E8="Halfyearly",2,IF(E8="Annualy",1,IF(E8="Monthly",12,""))))</f>
        <v>4</v>
      </c>
      <c r="E9" s="28" t="str">
        <f t="shared" ref="E9" si="0">IF(G8="Quaterly",4,IF(G8="Halfyearly",2,IF(G8="Annualy",1,IF(G8="Monthly",12,""))))</f>
        <v/>
      </c>
    </row>
    <row r="10" spans="3:8" ht="23.25" thickBot="1" x14ac:dyDescent="0.35">
      <c r="C10" s="4"/>
      <c r="D10" s="10" t="s">
        <v>10</v>
      </c>
      <c r="E10" s="6">
        <f>IFERROR(ROUND(E5*(1+((E6/100)/C9))^(C9*(E7/12)),2),"")</f>
        <v>33632.93</v>
      </c>
      <c r="G10" s="12"/>
    </row>
    <row r="11" spans="3:8" ht="23.25" thickBot="1" x14ac:dyDescent="0.35">
      <c r="C11" s="4"/>
      <c r="D11" s="10" t="s">
        <v>11</v>
      </c>
      <c r="E11" s="6">
        <f>E10-E5</f>
        <v>3632.9300000000003</v>
      </c>
    </row>
    <row r="12" spans="3:8" ht="22.5" x14ac:dyDescent="0.3">
      <c r="C12" s="4"/>
      <c r="D12" s="10" t="s">
        <v>12</v>
      </c>
      <c r="E12" s="13">
        <f>(1+(0.1/D9))^D9-1</f>
        <v>0.10381289062499977</v>
      </c>
    </row>
    <row r="13" spans="3:8" ht="3" customHeight="1" thickBot="1" x14ac:dyDescent="0.3">
      <c r="C13" s="3"/>
      <c r="D13" s="3"/>
      <c r="E13" s="14"/>
    </row>
    <row r="14" spans="3:8" x14ac:dyDescent="0.25">
      <c r="D14" s="15"/>
    </row>
    <row r="16" spans="3:8" x14ac:dyDescent="0.25">
      <c r="H16" s="1">
        <v>51</v>
      </c>
    </row>
    <row r="17" spans="2:8" x14ac:dyDescent="0.25">
      <c r="H17" s="1">
        <v>54</v>
      </c>
    </row>
    <row r="18" spans="2:8" x14ac:dyDescent="0.25">
      <c r="D18" s="16"/>
      <c r="H18" s="1">
        <v>57</v>
      </c>
    </row>
    <row r="19" spans="2:8" x14ac:dyDescent="0.25">
      <c r="H19" s="1">
        <v>60</v>
      </c>
    </row>
    <row r="20" spans="2:8" x14ac:dyDescent="0.25">
      <c r="H20" s="1">
        <v>63</v>
      </c>
    </row>
    <row r="21" spans="2:8" x14ac:dyDescent="0.25">
      <c r="H21" s="1">
        <v>66</v>
      </c>
    </row>
    <row r="22" spans="2:8" x14ac:dyDescent="0.25">
      <c r="H22" s="1">
        <v>69</v>
      </c>
    </row>
    <row r="23" spans="2:8" x14ac:dyDescent="0.25">
      <c r="H23" s="1">
        <v>72</v>
      </c>
    </row>
    <row r="24" spans="2:8" x14ac:dyDescent="0.25">
      <c r="B24" s="1" t="s">
        <v>13</v>
      </c>
      <c r="H24" s="1">
        <v>75</v>
      </c>
    </row>
    <row r="25" spans="2:8" x14ac:dyDescent="0.25">
      <c r="B25" s="1">
        <f>E5*(1+((E6/100)/C9))^(C9*(15/12))</f>
        <v>33632.932718559161</v>
      </c>
      <c r="D25" s="1">
        <f>E5*(1+((E6/100)/C9))^(C9*(D28/12))</f>
        <v>30317.345665831563</v>
      </c>
      <c r="E25" s="12">
        <f>+D25-E5</f>
        <v>317.34566583156266</v>
      </c>
      <c r="H25" s="1">
        <v>78</v>
      </c>
    </row>
    <row r="26" spans="2:8" x14ac:dyDescent="0.25">
      <c r="B26" s="12">
        <f>+B25-E5</f>
        <v>3632.932718559161</v>
      </c>
      <c r="H26" s="1">
        <v>81</v>
      </c>
    </row>
    <row r="27" spans="2:8" x14ac:dyDescent="0.25">
      <c r="H27" s="1">
        <v>84</v>
      </c>
    </row>
    <row r="28" spans="2:8" x14ac:dyDescent="0.25">
      <c r="B28" s="1">
        <v>42</v>
      </c>
      <c r="C28" s="1">
        <v>365</v>
      </c>
      <c r="D28" s="1">
        <f>(B28/C28)*12</f>
        <v>1.3808219178082193</v>
      </c>
      <c r="H28" s="1">
        <v>87</v>
      </c>
    </row>
    <row r="29" spans="2:8" x14ac:dyDescent="0.25">
      <c r="C29" s="1" t="s">
        <v>14</v>
      </c>
      <c r="H29" s="1">
        <v>90</v>
      </c>
    </row>
    <row r="30" spans="2:8" x14ac:dyDescent="0.25">
      <c r="H30" s="1">
        <v>93</v>
      </c>
    </row>
    <row r="31" spans="2:8" x14ac:dyDescent="0.25">
      <c r="H31" s="1">
        <v>96</v>
      </c>
    </row>
    <row r="32" spans="2:8" x14ac:dyDescent="0.25">
      <c r="H32" s="1">
        <v>99</v>
      </c>
    </row>
    <row r="33" spans="8:8" x14ac:dyDescent="0.25">
      <c r="H33" s="1">
        <v>102</v>
      </c>
    </row>
    <row r="34" spans="8:8" x14ac:dyDescent="0.25">
      <c r="H34" s="1">
        <v>105</v>
      </c>
    </row>
    <row r="35" spans="8:8" x14ac:dyDescent="0.25">
      <c r="H35" s="1">
        <v>108</v>
      </c>
    </row>
    <row r="36" spans="8:8" x14ac:dyDescent="0.25">
      <c r="H36" s="1">
        <v>111</v>
      </c>
    </row>
    <row r="37" spans="8:8" x14ac:dyDescent="0.25">
      <c r="H37" s="1">
        <v>114</v>
      </c>
    </row>
    <row r="38" spans="8:8" x14ac:dyDescent="0.25">
      <c r="H38" s="1">
        <v>117</v>
      </c>
    </row>
    <row r="39" spans="8:8" x14ac:dyDescent="0.25">
      <c r="H39" s="1">
        <v>120</v>
      </c>
    </row>
    <row r="40" spans="8:8" x14ac:dyDescent="0.25">
      <c r="H40" s="1">
        <v>123</v>
      </c>
    </row>
    <row r="41" spans="8:8" x14ac:dyDescent="0.25">
      <c r="H41" s="1">
        <v>126</v>
      </c>
    </row>
    <row r="42" spans="8:8" x14ac:dyDescent="0.25">
      <c r="H42" s="1">
        <v>129</v>
      </c>
    </row>
    <row r="43" spans="8:8" x14ac:dyDescent="0.25">
      <c r="H43" s="1">
        <v>132</v>
      </c>
    </row>
    <row r="44" spans="8:8" x14ac:dyDescent="0.25">
      <c r="H44" s="1">
        <v>135</v>
      </c>
    </row>
    <row r="45" spans="8:8" x14ac:dyDescent="0.25">
      <c r="H45" s="1">
        <v>138</v>
      </c>
    </row>
    <row r="46" spans="8:8" x14ac:dyDescent="0.25">
      <c r="H46" s="1">
        <v>141</v>
      </c>
    </row>
    <row r="47" spans="8:8" x14ac:dyDescent="0.25">
      <c r="H47" s="1">
        <v>144</v>
      </c>
    </row>
    <row r="48" spans="8:8" x14ac:dyDescent="0.25">
      <c r="H48" s="1">
        <v>147</v>
      </c>
    </row>
    <row r="49" spans="8:8" x14ac:dyDescent="0.25">
      <c r="H49" s="1">
        <v>150</v>
      </c>
    </row>
    <row r="50" spans="8:8" x14ac:dyDescent="0.25">
      <c r="H50" s="1">
        <v>153</v>
      </c>
    </row>
    <row r="51" spans="8:8" x14ac:dyDescent="0.25">
      <c r="H51" s="1">
        <v>156</v>
      </c>
    </row>
    <row r="52" spans="8:8" x14ac:dyDescent="0.25">
      <c r="H52" s="1">
        <v>159</v>
      </c>
    </row>
    <row r="53" spans="8:8" x14ac:dyDescent="0.25">
      <c r="H53" s="1">
        <v>162</v>
      </c>
    </row>
    <row r="54" spans="8:8" x14ac:dyDescent="0.25">
      <c r="H54" s="1">
        <v>165</v>
      </c>
    </row>
    <row r="55" spans="8:8" x14ac:dyDescent="0.25">
      <c r="H55" s="1">
        <v>168</v>
      </c>
    </row>
    <row r="56" spans="8:8" x14ac:dyDescent="0.25">
      <c r="H56" s="1">
        <v>171</v>
      </c>
    </row>
    <row r="57" spans="8:8" x14ac:dyDescent="0.25">
      <c r="H57" s="1">
        <v>174</v>
      </c>
    </row>
    <row r="58" spans="8:8" x14ac:dyDescent="0.25">
      <c r="H58" s="1">
        <v>177</v>
      </c>
    </row>
    <row r="59" spans="8:8" x14ac:dyDescent="0.25">
      <c r="H59" s="1">
        <v>180</v>
      </c>
    </row>
    <row r="60" spans="8:8" x14ac:dyDescent="0.25">
      <c r="H60" s="1">
        <v>183</v>
      </c>
    </row>
    <row r="61" spans="8:8" x14ac:dyDescent="0.25">
      <c r="H61" s="1">
        <v>186</v>
      </c>
    </row>
    <row r="62" spans="8:8" x14ac:dyDescent="0.25">
      <c r="H62" s="1">
        <v>189</v>
      </c>
    </row>
    <row r="63" spans="8:8" x14ac:dyDescent="0.25">
      <c r="H63" s="1">
        <v>192</v>
      </c>
    </row>
    <row r="64" spans="8:8" x14ac:dyDescent="0.25">
      <c r="H64" s="1">
        <v>195</v>
      </c>
    </row>
    <row r="65" spans="8:8" x14ac:dyDescent="0.25">
      <c r="H65" s="1">
        <v>198</v>
      </c>
    </row>
    <row r="66" spans="8:8" x14ac:dyDescent="0.25">
      <c r="H66" s="1">
        <v>201</v>
      </c>
    </row>
    <row r="67" spans="8:8" x14ac:dyDescent="0.25">
      <c r="H67" s="1">
        <v>204</v>
      </c>
    </row>
    <row r="68" spans="8:8" x14ac:dyDescent="0.25">
      <c r="H68" s="1">
        <v>207</v>
      </c>
    </row>
    <row r="69" spans="8:8" x14ac:dyDescent="0.25">
      <c r="H69" s="1">
        <v>210</v>
      </c>
    </row>
  </sheetData>
  <mergeCells count="3">
    <mergeCell ref="D3:E3"/>
    <mergeCell ref="D4:E4"/>
    <mergeCell ref="D9:E9"/>
  </mergeCells>
  <dataValidations count="2">
    <dataValidation type="list" allowBlank="1" showInputMessage="1" showErrorMessage="1" error="Please select from the drop down list." sqref="E8">
      <formula1>"Quaterly,Halfyearly,Annualy,Monthly"</formula1>
    </dataValidation>
    <dataValidation type="list" allowBlank="1" showInputMessage="1" showErrorMessage="1" error="Please select from the drop down" sqref="E7">
      <formula1>$H$1:$H$39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69"/>
  <sheetViews>
    <sheetView showGridLines="0" tabSelected="1" zoomScale="115" zoomScaleNormal="115" workbookViewId="0">
      <selection activeCell="F16" sqref="F16"/>
    </sheetView>
  </sheetViews>
  <sheetFormatPr defaultRowHeight="15" x14ac:dyDescent="0.25"/>
  <cols>
    <col min="1" max="1" width="9.140625" style="1"/>
    <col min="2" max="2" width="11.42578125" style="1" bestFit="1" customWidth="1"/>
    <col min="3" max="3" width="3.7109375" style="1" hidden="1" customWidth="1"/>
    <col min="4" max="4" width="15.28515625" style="1" bestFit="1" customWidth="1"/>
    <col min="5" max="5" width="12.85546875" style="1" bestFit="1" customWidth="1"/>
    <col min="6" max="6" width="32" style="1" bestFit="1" customWidth="1"/>
    <col min="7" max="7" width="9.140625" style="1"/>
    <col min="8" max="8" width="17.7109375" style="1" bestFit="1" customWidth="1"/>
    <col min="9" max="9" width="0" style="1" hidden="1" customWidth="1"/>
    <col min="10" max="12" width="11.28515625" style="1" bestFit="1" customWidth="1"/>
    <col min="13" max="16384" width="9.140625" style="1"/>
  </cols>
  <sheetData>
    <row r="2" spans="3:12" ht="15.75" thickBot="1" x14ac:dyDescent="0.3"/>
    <row r="3" spans="3:12" ht="33.75" x14ac:dyDescent="0.5">
      <c r="C3" s="2"/>
      <c r="D3" s="23" t="s">
        <v>0</v>
      </c>
      <c r="E3" s="32"/>
      <c r="F3" s="24"/>
    </row>
    <row r="4" spans="3:12" ht="3.75" customHeight="1" thickBot="1" x14ac:dyDescent="0.3">
      <c r="C4" s="3"/>
      <c r="D4" s="3"/>
      <c r="E4" s="19"/>
      <c r="F4" s="14"/>
    </row>
    <row r="5" spans="3:12" ht="23.25" thickBot="1" x14ac:dyDescent="0.35">
      <c r="C5" s="4" t="s">
        <v>1</v>
      </c>
      <c r="D5" s="33" t="s">
        <v>2</v>
      </c>
      <c r="E5" s="34"/>
      <c r="F5" s="6">
        <v>30000</v>
      </c>
    </row>
    <row r="6" spans="3:12" ht="23.25" thickBot="1" x14ac:dyDescent="0.35">
      <c r="C6" s="4" t="s">
        <v>3</v>
      </c>
      <c r="D6" s="35" t="s">
        <v>4</v>
      </c>
      <c r="E6" s="36"/>
      <c r="F6" s="8">
        <v>9</v>
      </c>
    </row>
    <row r="7" spans="3:12" ht="23.25" thickBot="1" x14ac:dyDescent="0.35">
      <c r="C7" s="4" t="s">
        <v>5</v>
      </c>
      <c r="D7" s="22" t="s">
        <v>15</v>
      </c>
      <c r="E7" s="21" t="s">
        <v>19</v>
      </c>
      <c r="F7" s="20">
        <v>25</v>
      </c>
    </row>
    <row r="8" spans="3:12" ht="23.25" thickBot="1" x14ac:dyDescent="0.35">
      <c r="C8" s="4" t="s">
        <v>7</v>
      </c>
      <c r="D8" s="37" t="s">
        <v>8</v>
      </c>
      <c r="E8" s="38"/>
      <c r="F8" s="8" t="s">
        <v>9</v>
      </c>
      <c r="J8" s="17"/>
      <c r="K8" s="17"/>
      <c r="L8" s="18"/>
    </row>
    <row r="9" spans="3:12" ht="3" customHeight="1" thickBot="1" x14ac:dyDescent="0.35">
      <c r="C9" s="11">
        <f>IF(F8="Quaterly",4,IF(F8="Halfyearly",2,IF(F8="Annualy",1,IF(F8="Monthly",12,""))))</f>
        <v>4</v>
      </c>
      <c r="D9" s="27">
        <f>IF(F8="Quaterly",4,IF(F8="Halfyearly",2,IF(F8="Annualy",1,IF(F8="Monthly",12,""))))</f>
        <v>4</v>
      </c>
      <c r="E9" s="31"/>
      <c r="F9" s="28" t="str">
        <f t="shared" ref="F9" si="0">IF(H8="Quaterly",4,IF(H8="Halfyearly",2,IF(H8="Annualy",1,IF(H8="Monthly",12,""))))</f>
        <v/>
      </c>
    </row>
    <row r="10" spans="3:12" ht="23.25" thickBot="1" x14ac:dyDescent="0.35">
      <c r="C10" s="4"/>
      <c r="D10" s="29" t="s">
        <v>16</v>
      </c>
      <c r="E10" s="30"/>
      <c r="F10" s="6">
        <f>IFERROR(ROUND(F5*(1+((F6/100)/C9))^(C9*IF(E7="Months",(F7/12),IF(E7="Years",F7,""))),2),"")</f>
        <v>277621.39</v>
      </c>
      <c r="H10" s="12"/>
    </row>
    <row r="11" spans="3:12" ht="23.25" thickBot="1" x14ac:dyDescent="0.35">
      <c r="C11" s="4"/>
      <c r="D11" s="29" t="s">
        <v>17</v>
      </c>
      <c r="E11" s="30"/>
      <c r="F11" s="6">
        <f>IFERROR((F10-F5),"")</f>
        <v>247621.39</v>
      </c>
    </row>
    <row r="12" spans="3:12" ht="23.25" thickBot="1" x14ac:dyDescent="0.35">
      <c r="C12" s="4"/>
      <c r="D12" s="29" t="s">
        <v>12</v>
      </c>
      <c r="E12" s="30"/>
      <c r="F12" s="13">
        <f>IFERROR(((1+(0.1/D9))^D9-1),"")</f>
        <v>0.10381289062499977</v>
      </c>
    </row>
    <row r="13" spans="3:12" ht="3" customHeight="1" thickBot="1" x14ac:dyDescent="0.3">
      <c r="C13" s="3"/>
      <c r="D13" s="3"/>
      <c r="E13" s="19"/>
      <c r="F13" s="14"/>
    </row>
    <row r="14" spans="3:12" x14ac:dyDescent="0.25">
      <c r="D14" s="15"/>
      <c r="E14" s="15"/>
    </row>
    <row r="16" spans="3:12" x14ac:dyDescent="0.25">
      <c r="F16" s="1" t="s">
        <v>18</v>
      </c>
      <c r="I16" s="1">
        <v>51</v>
      </c>
    </row>
    <row r="17" spans="2:9" x14ac:dyDescent="0.25">
      <c r="F17" s="1">
        <f>IFERROR(ROUND(F5*(1+((F6/100)/C9))^(C9*IF(E7="Months",(F7/12),IF(E7="Years",F7,IF(E7="days",(F7/364),"")))),2),"")</f>
        <v>277621.39</v>
      </c>
      <c r="I17" s="1">
        <v>54</v>
      </c>
    </row>
    <row r="18" spans="2:9" x14ac:dyDescent="0.25">
      <c r="D18" s="16"/>
      <c r="E18" s="16"/>
      <c r="I18" s="1">
        <v>57</v>
      </c>
    </row>
    <row r="19" spans="2:9" x14ac:dyDescent="0.25">
      <c r="I19" s="1">
        <v>60</v>
      </c>
    </row>
    <row r="20" spans="2:9" x14ac:dyDescent="0.25">
      <c r="I20" s="1">
        <v>63</v>
      </c>
    </row>
    <row r="21" spans="2:9" x14ac:dyDescent="0.25">
      <c r="I21" s="1">
        <v>66</v>
      </c>
    </row>
    <row r="22" spans="2:9" x14ac:dyDescent="0.25">
      <c r="I22" s="1">
        <v>69</v>
      </c>
    </row>
    <row r="23" spans="2:9" x14ac:dyDescent="0.25">
      <c r="I23" s="1">
        <v>72</v>
      </c>
    </row>
    <row r="24" spans="2:9" x14ac:dyDescent="0.25">
      <c r="B24" s="1" t="s">
        <v>13</v>
      </c>
      <c r="I24" s="1">
        <v>75</v>
      </c>
    </row>
    <row r="25" spans="2:9" x14ac:dyDescent="0.25">
      <c r="B25" s="1">
        <f>F5*(1+((F6/100)/C9))^(C9*(15/12))</f>
        <v>33530.330803854486</v>
      </c>
      <c r="D25" s="1">
        <f>F5*(1+((F6/100)/C9))^(C9*(D28/12))</f>
        <v>30308.81995645821</v>
      </c>
      <c r="F25" s="12">
        <f>+D25-F5</f>
        <v>308.81995645821007</v>
      </c>
      <c r="I25" s="1">
        <v>78</v>
      </c>
    </row>
    <row r="26" spans="2:9" x14ac:dyDescent="0.25">
      <c r="B26" s="12">
        <f>+B25-F5</f>
        <v>3530.3308038544856</v>
      </c>
      <c r="I26" s="1">
        <v>81</v>
      </c>
    </row>
    <row r="27" spans="2:9" x14ac:dyDescent="0.25">
      <c r="I27" s="1">
        <v>84</v>
      </c>
    </row>
    <row r="28" spans="2:9" x14ac:dyDescent="0.25">
      <c r="B28" s="1">
        <v>42</v>
      </c>
      <c r="C28" s="1">
        <v>365</v>
      </c>
      <c r="D28" s="1">
        <f>(B28/C28)*12</f>
        <v>1.3808219178082193</v>
      </c>
      <c r="I28" s="1">
        <v>87</v>
      </c>
    </row>
    <row r="29" spans="2:9" x14ac:dyDescent="0.25">
      <c r="C29" s="1" t="s">
        <v>14</v>
      </c>
      <c r="I29" s="1">
        <v>90</v>
      </c>
    </row>
    <row r="30" spans="2:9" x14ac:dyDescent="0.25">
      <c r="I30" s="1">
        <v>93</v>
      </c>
    </row>
    <row r="31" spans="2:9" x14ac:dyDescent="0.25">
      <c r="I31" s="1">
        <v>96</v>
      </c>
    </row>
    <row r="32" spans="2:9" x14ac:dyDescent="0.25">
      <c r="I32" s="1">
        <v>99</v>
      </c>
    </row>
    <row r="33" spans="9:9" x14ac:dyDescent="0.25">
      <c r="I33" s="1">
        <v>102</v>
      </c>
    </row>
    <row r="34" spans="9:9" x14ac:dyDescent="0.25">
      <c r="I34" s="1">
        <v>105</v>
      </c>
    </row>
    <row r="35" spans="9:9" x14ac:dyDescent="0.25">
      <c r="I35" s="1">
        <v>108</v>
      </c>
    </row>
    <row r="36" spans="9:9" x14ac:dyDescent="0.25">
      <c r="I36" s="1">
        <v>111</v>
      </c>
    </row>
    <row r="37" spans="9:9" x14ac:dyDescent="0.25">
      <c r="I37" s="1">
        <v>114</v>
      </c>
    </row>
    <row r="38" spans="9:9" x14ac:dyDescent="0.25">
      <c r="I38" s="1">
        <v>117</v>
      </c>
    </row>
    <row r="39" spans="9:9" x14ac:dyDescent="0.25">
      <c r="I39" s="1">
        <v>120</v>
      </c>
    </row>
    <row r="40" spans="9:9" x14ac:dyDescent="0.25">
      <c r="I40" s="1">
        <v>123</v>
      </c>
    </row>
    <row r="41" spans="9:9" x14ac:dyDescent="0.25">
      <c r="I41" s="1">
        <v>126</v>
      </c>
    </row>
    <row r="42" spans="9:9" x14ac:dyDescent="0.25">
      <c r="I42" s="1">
        <v>129</v>
      </c>
    </row>
    <row r="43" spans="9:9" x14ac:dyDescent="0.25">
      <c r="I43" s="1">
        <v>132</v>
      </c>
    </row>
    <row r="44" spans="9:9" x14ac:dyDescent="0.25">
      <c r="I44" s="1">
        <v>135</v>
      </c>
    </row>
    <row r="45" spans="9:9" x14ac:dyDescent="0.25">
      <c r="I45" s="1">
        <v>138</v>
      </c>
    </row>
    <row r="46" spans="9:9" x14ac:dyDescent="0.25">
      <c r="I46" s="1">
        <v>141</v>
      </c>
    </row>
    <row r="47" spans="9:9" x14ac:dyDescent="0.25">
      <c r="I47" s="1">
        <v>144</v>
      </c>
    </row>
    <row r="48" spans="9:9" x14ac:dyDescent="0.25">
      <c r="I48" s="1">
        <v>147</v>
      </c>
    </row>
    <row r="49" spans="9:9" x14ac:dyDescent="0.25">
      <c r="I49" s="1">
        <v>150</v>
      </c>
    </row>
    <row r="50" spans="9:9" x14ac:dyDescent="0.25">
      <c r="I50" s="1">
        <v>153</v>
      </c>
    </row>
    <row r="51" spans="9:9" x14ac:dyDescent="0.25">
      <c r="I51" s="1">
        <v>156</v>
      </c>
    </row>
    <row r="52" spans="9:9" x14ac:dyDescent="0.25">
      <c r="I52" s="1">
        <v>159</v>
      </c>
    </row>
    <row r="53" spans="9:9" x14ac:dyDescent="0.25">
      <c r="I53" s="1">
        <v>162</v>
      </c>
    </row>
    <row r="54" spans="9:9" x14ac:dyDescent="0.25">
      <c r="I54" s="1">
        <v>165</v>
      </c>
    </row>
    <row r="55" spans="9:9" x14ac:dyDescent="0.25">
      <c r="I55" s="1">
        <v>168</v>
      </c>
    </row>
    <row r="56" spans="9:9" x14ac:dyDescent="0.25">
      <c r="I56" s="1">
        <v>171</v>
      </c>
    </row>
    <row r="57" spans="9:9" x14ac:dyDescent="0.25">
      <c r="I57" s="1">
        <v>174</v>
      </c>
    </row>
    <row r="58" spans="9:9" x14ac:dyDescent="0.25">
      <c r="I58" s="1">
        <v>177</v>
      </c>
    </row>
    <row r="59" spans="9:9" x14ac:dyDescent="0.25">
      <c r="I59" s="1">
        <v>180</v>
      </c>
    </row>
    <row r="60" spans="9:9" x14ac:dyDescent="0.25">
      <c r="I60" s="1">
        <v>183</v>
      </c>
    </row>
    <row r="61" spans="9:9" x14ac:dyDescent="0.25">
      <c r="I61" s="1">
        <v>186</v>
      </c>
    </row>
    <row r="62" spans="9:9" x14ac:dyDescent="0.25">
      <c r="I62" s="1">
        <v>189</v>
      </c>
    </row>
    <row r="63" spans="9:9" x14ac:dyDescent="0.25">
      <c r="I63" s="1">
        <v>192</v>
      </c>
    </row>
    <row r="64" spans="9:9" x14ac:dyDescent="0.25">
      <c r="I64" s="1">
        <v>195</v>
      </c>
    </row>
    <row r="65" spans="9:9" x14ac:dyDescent="0.25">
      <c r="I65" s="1">
        <v>198</v>
      </c>
    </row>
    <row r="66" spans="9:9" x14ac:dyDescent="0.25">
      <c r="I66" s="1">
        <v>201</v>
      </c>
    </row>
    <row r="67" spans="9:9" x14ac:dyDescent="0.25">
      <c r="I67" s="1">
        <v>204</v>
      </c>
    </row>
    <row r="68" spans="9:9" x14ac:dyDescent="0.25">
      <c r="I68" s="1">
        <v>207</v>
      </c>
    </row>
    <row r="69" spans="9:9" x14ac:dyDescent="0.25">
      <c r="I69" s="1">
        <v>210</v>
      </c>
    </row>
  </sheetData>
  <mergeCells count="8">
    <mergeCell ref="D10:E10"/>
    <mergeCell ref="D11:E11"/>
    <mergeCell ref="D12:E12"/>
    <mergeCell ref="D9:F9"/>
    <mergeCell ref="D3:F3"/>
    <mergeCell ref="D5:E5"/>
    <mergeCell ref="D6:E6"/>
    <mergeCell ref="D8:E8"/>
  </mergeCells>
  <dataValidations count="3">
    <dataValidation type="custom" errorStyle="information" allowBlank="1" showInputMessage="1" showErrorMessage="1" error="Please select the appropriate drop down in the right cell" sqref="F7">
      <formula1>IF(F7&lt;&gt;"",TRUE,FALSE)</formula1>
    </dataValidation>
    <dataValidation type="list" allowBlank="1" showInputMessage="1" showErrorMessage="1" error="Please select from the drop down list." sqref="F8">
      <formula1>"Quaterly,Halfyearly,Annualy,Monthly"</formula1>
    </dataValidation>
    <dataValidation type="list" allowBlank="1" showInputMessage="1" showErrorMessage="1" error="Please select the dropdown." sqref="E7">
      <formula1>"Days,Months,Years"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FD Calculator</vt:lpstr>
      <vt:lpstr>Upgrade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Kumar Subudhi</dc:creator>
  <cp:lastModifiedBy>Santosh Kumar Subudhi</cp:lastModifiedBy>
  <dcterms:created xsi:type="dcterms:W3CDTF">2012-01-07T17:57:50Z</dcterms:created>
  <dcterms:modified xsi:type="dcterms:W3CDTF">2012-01-16T14:32:09Z</dcterms:modified>
</cp:coreProperties>
</file>