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hidePivotFieldList="1" defaultThemeVersion="124226"/>
  <bookViews>
    <workbookView xWindow="240" yWindow="105" windowWidth="14805" windowHeight="8010"/>
  </bookViews>
  <sheets>
    <sheet name="april-11" sheetId="11" r:id="rId1"/>
    <sheet name="Sheet4" sheetId="8" r:id="rId2"/>
  </sheets>
  <definedNames>
    <definedName name="_xlnm._FilterDatabase" localSheetId="0" hidden="1">'april-11'!$A$3:$I$19</definedName>
  </definedNames>
  <calcPr calcId="124519"/>
  <pivotCaches>
    <pivotCache cacheId="4" r:id="rId3"/>
  </pivotCaches>
</workbook>
</file>

<file path=xl/calcChain.xml><?xml version="1.0" encoding="utf-8"?>
<calcChain xmlns="http://schemas.openxmlformats.org/spreadsheetml/2006/main">
  <c r="L11" i="11"/>
  <c r="H6"/>
  <c r="H10"/>
  <c r="H9"/>
  <c r="H17"/>
  <c r="H15"/>
  <c r="G19"/>
  <c r="F19"/>
  <c r="H18"/>
  <c r="H16"/>
  <c r="H14"/>
  <c r="H13"/>
  <c r="H8"/>
  <c r="H7"/>
  <c r="H12"/>
  <c r="H11"/>
  <c r="H5"/>
  <c r="H4"/>
  <c r="H19" l="1"/>
</calcChain>
</file>

<file path=xl/sharedStrings.xml><?xml version="1.0" encoding="utf-8"?>
<sst xmlns="http://schemas.openxmlformats.org/spreadsheetml/2006/main" count="103" uniqueCount="46">
  <si>
    <t>NAME OF PARTY</t>
  </si>
  <si>
    <t xml:space="preserve">TDS NATURE </t>
  </si>
  <si>
    <t>SECTION</t>
  </si>
  <si>
    <t>DED %</t>
  </si>
  <si>
    <t>DATE OF INV</t>
  </si>
  <si>
    <t>INV. AMT</t>
  </si>
  <si>
    <t>TDS AMT</t>
  </si>
  <si>
    <t>NET PAYMENT</t>
  </si>
  <si>
    <t>COM/NON</t>
  </si>
  <si>
    <t>NON CO</t>
  </si>
  <si>
    <t>CO</t>
  </si>
  <si>
    <t>92B</t>
  </si>
  <si>
    <t>94C</t>
  </si>
  <si>
    <t>94A</t>
  </si>
  <si>
    <t>94H</t>
  </si>
  <si>
    <t>SALARY</t>
  </si>
  <si>
    <t>JOBWORK</t>
  </si>
  <si>
    <t>INTEREST</t>
  </si>
  <si>
    <t>NON CO.</t>
  </si>
  <si>
    <t>TOTAL TDS</t>
  </si>
  <si>
    <t>SUMMARY</t>
  </si>
  <si>
    <t>CO.</t>
  </si>
  <si>
    <t>TOTAL</t>
  </si>
  <si>
    <t>BROKERAGE</t>
  </si>
  <si>
    <t>AMOUNT</t>
  </si>
  <si>
    <t>TYPE</t>
  </si>
  <si>
    <t>SALES COMM.</t>
  </si>
  <si>
    <t>DETAILS OF TDS FOR THE MONTH OF APRIL,2011</t>
  </si>
  <si>
    <t>A</t>
  </si>
  <si>
    <t>B</t>
  </si>
  <si>
    <t>C</t>
  </si>
  <si>
    <t>E</t>
  </si>
  <si>
    <t>F</t>
  </si>
  <si>
    <t>G</t>
  </si>
  <si>
    <t>H</t>
  </si>
  <si>
    <t>I</t>
  </si>
  <si>
    <t xml:space="preserve">J </t>
  </si>
  <si>
    <t xml:space="preserve">K </t>
  </si>
  <si>
    <t xml:space="preserve">L </t>
  </si>
  <si>
    <t xml:space="preserve">M </t>
  </si>
  <si>
    <t xml:space="preserve">N </t>
  </si>
  <si>
    <t>O</t>
  </si>
  <si>
    <t xml:space="preserve">D </t>
  </si>
  <si>
    <t>Grand Total</t>
  </si>
  <si>
    <t>Sum of TDS AMT</t>
  </si>
  <si>
    <t>Total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</si>
</sst>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1" fillId="0" borderId="1" xfId="0" applyNumberFormat="1" applyFont="1" applyFill="1" applyBorder="1"/>
    <xf numFmtId="164" fontId="0" fillId="0" borderId="1" xfId="0" applyNumberFormat="1" applyFill="1" applyBorder="1"/>
    <xf numFmtId="9" fontId="0" fillId="0" borderId="1" xfId="0" applyNumberFormat="1" applyFill="1" applyBorder="1"/>
    <xf numFmtId="0" fontId="0" fillId="0" borderId="1" xfId="0" applyFont="1" applyFill="1" applyBorder="1"/>
    <xf numFmtId="0" fontId="3" fillId="0" borderId="0" xfId="0" applyFont="1" applyFill="1"/>
    <xf numFmtId="0" fontId="0" fillId="0" borderId="0" xfId="0" applyFont="1" applyFill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0859.902524189813" createdVersion="3" refreshedVersion="3" minRefreshableVersion="3" recordCount="15">
  <cacheSource type="worksheet">
    <worksheetSource ref="A3:I18" sheet="april-11"/>
  </cacheSource>
  <cacheFields count="9">
    <cacheField name="NAME OF PARTY" numFmtId="0">
      <sharedItems/>
    </cacheField>
    <cacheField name="TDS NATURE " numFmtId="0">
      <sharedItems/>
    </cacheField>
    <cacheField name="SECTION" numFmtId="0">
      <sharedItems count="4">
        <s v="92B"/>
        <s v="94C"/>
        <s v="94A"/>
        <s v="94H"/>
      </sharedItems>
    </cacheField>
    <cacheField name="DED %" numFmtId="0">
      <sharedItems containsString="0" containsBlank="1" containsNumber="1" minValue="0.01" maxValue="0.1"/>
    </cacheField>
    <cacheField name="DATE OF INV" numFmtId="164">
      <sharedItems containsSemiMixedTypes="0" containsNonDate="0" containsDate="1" containsString="0" minDate="2011-04-01T00:00:00" maxDate="2011-05-01T00:00:00"/>
    </cacheField>
    <cacheField name="INV. AMT" numFmtId="0">
      <sharedItems containsSemiMixedTypes="0" containsString="0" containsNumber="1" containsInteger="1" minValue="14398" maxValue="3445750"/>
    </cacheField>
    <cacheField name="TDS AMT" numFmtId="0">
      <sharedItems containsSemiMixedTypes="0" containsString="0" containsNumber="1" containsInteger="1" minValue="303" maxValue="344575" count="15">
        <n v="96000"/>
        <n v="303"/>
        <n v="707"/>
        <n v="1296"/>
        <n v="1191"/>
        <n v="787"/>
        <n v="506"/>
        <n v="19108"/>
        <n v="1729"/>
        <n v="1773"/>
        <n v="4600"/>
        <n v="1765"/>
        <n v="1440"/>
        <n v="5500"/>
        <n v="344575"/>
      </sharedItems>
    </cacheField>
    <cacheField name="NET PAYMENT" numFmtId="0">
      <sharedItems containsSemiMixedTypes="0" containsString="0" containsNumber="1" containsInteger="1" minValue="12958" maxValue="3101175"/>
    </cacheField>
    <cacheField name="COM/NON" numFmtId="0">
      <sharedItems count="2">
        <s v="NON CO"/>
        <s v="CO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A"/>
    <s v="SALARY"/>
    <x v="0"/>
    <m/>
    <d v="2011-04-30T00:00:00"/>
    <n v="400000"/>
    <x v="0"/>
    <n v="304000"/>
    <x v="0"/>
  </r>
  <r>
    <s v="B"/>
    <s v="JOBWORK"/>
    <x v="1"/>
    <n v="0.01"/>
    <d v="2011-04-23T00:00:00"/>
    <n v="30303"/>
    <x v="1"/>
    <n v="30000"/>
    <x v="0"/>
  </r>
  <r>
    <s v="C"/>
    <s v="JOBWORK"/>
    <x v="1"/>
    <n v="0.02"/>
    <d v="2011-04-09T00:00:00"/>
    <n v="35360"/>
    <x v="2"/>
    <n v="34653"/>
    <x v="1"/>
  </r>
  <r>
    <s v="D "/>
    <s v="JOBWORK"/>
    <x v="1"/>
    <n v="0.02"/>
    <d v="2011-04-23T00:00:00"/>
    <n v="64795"/>
    <x v="3"/>
    <n v="63499"/>
    <x v="1"/>
  </r>
  <r>
    <s v="E"/>
    <s v="JOBWORK"/>
    <x v="1"/>
    <n v="0.02"/>
    <d v="2011-04-02T00:00:00"/>
    <n v="59548"/>
    <x v="4"/>
    <n v="58357"/>
    <x v="1"/>
  </r>
  <r>
    <s v="F"/>
    <s v="JOBWORK"/>
    <x v="1"/>
    <n v="0.02"/>
    <d v="2011-04-13T00:00:00"/>
    <n v="39359"/>
    <x v="5"/>
    <n v="38572"/>
    <x v="1"/>
  </r>
  <r>
    <s v="G"/>
    <s v="JOBWORK"/>
    <x v="1"/>
    <n v="0.02"/>
    <d v="2011-04-20T00:00:00"/>
    <n v="25313"/>
    <x v="6"/>
    <n v="24807"/>
    <x v="1"/>
  </r>
  <r>
    <s v="H"/>
    <s v="INTEREST"/>
    <x v="2"/>
    <n v="0.1"/>
    <d v="2011-04-22T00:00:00"/>
    <n v="191075"/>
    <x v="7"/>
    <n v="171967"/>
    <x v="1"/>
  </r>
  <r>
    <s v="I"/>
    <s v="INTEREST"/>
    <x v="2"/>
    <n v="0.1"/>
    <d v="2011-04-26T00:00:00"/>
    <n v="17293"/>
    <x v="8"/>
    <n v="15564"/>
    <x v="1"/>
  </r>
  <r>
    <s v="J "/>
    <s v="INTEREST"/>
    <x v="2"/>
    <n v="0.1"/>
    <d v="2011-04-28T00:00:00"/>
    <n v="17727"/>
    <x v="9"/>
    <n v="15954"/>
    <x v="1"/>
  </r>
  <r>
    <s v="K "/>
    <s v="INTEREST"/>
    <x v="2"/>
    <n v="0.1"/>
    <d v="2011-04-01T00:00:00"/>
    <n v="46000"/>
    <x v="10"/>
    <n v="41400"/>
    <x v="0"/>
  </r>
  <r>
    <s v="L "/>
    <s v="BROKERAGE"/>
    <x v="3"/>
    <n v="0.1"/>
    <d v="2011-04-01T00:00:00"/>
    <n v="17648"/>
    <x v="11"/>
    <n v="15883"/>
    <x v="0"/>
  </r>
  <r>
    <s v="M "/>
    <s v="BROKERAGE"/>
    <x v="3"/>
    <n v="0.1"/>
    <d v="2011-04-26T00:00:00"/>
    <n v="14398"/>
    <x v="12"/>
    <n v="12958"/>
    <x v="0"/>
  </r>
  <r>
    <s v="N "/>
    <s v="INTEREST"/>
    <x v="2"/>
    <n v="0.1"/>
    <d v="2011-04-01T00:00:00"/>
    <n v="55000"/>
    <x v="13"/>
    <n v="49500"/>
    <x v="0"/>
  </r>
  <r>
    <s v="O"/>
    <s v="SALES COMM."/>
    <x v="3"/>
    <n v="0.1"/>
    <d v="2011-04-01T00:00:00"/>
    <n v="3445750"/>
    <x v="14"/>
    <n v="310117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O3:Q11" firstHeaderRow="2" firstDataRow="2" firstDataCol="2"/>
  <pivotFields count="9">
    <pivotField compact="0" outline="0" showAll="0"/>
    <pivotField compact="0" outline="0" showAll="0"/>
    <pivotField axis="axisRow" compact="0" outline="0" showAll="0" defaultSubtotal="0">
      <items count="4">
        <item x="0"/>
        <item x="2"/>
        <item x="1"/>
        <item x="3"/>
      </items>
    </pivotField>
    <pivotField compact="0" outline="0" showAll="0"/>
    <pivotField compact="0" numFmtId="164" outline="0" showAll="0"/>
    <pivotField compact="0" outline="0" showAll="0"/>
    <pivotField dataField="1" compact="0" outline="0" showAll="0">
      <items count="16">
        <item x="1"/>
        <item x="6"/>
        <item x="2"/>
        <item x="5"/>
        <item x="4"/>
        <item x="3"/>
        <item x="12"/>
        <item x="8"/>
        <item x="11"/>
        <item x="9"/>
        <item x="10"/>
        <item x="13"/>
        <item x="7"/>
        <item x="0"/>
        <item x="14"/>
        <item t="default"/>
      </items>
    </pivotField>
    <pivotField compact="0" outline="0" showAll="0"/>
    <pivotField axis="axisRow" compact="0" outline="0" showAll="0">
      <items count="3">
        <item x="1"/>
        <item x="0"/>
        <item t="default"/>
      </items>
    </pivotField>
  </pivotFields>
  <rowFields count="2">
    <field x="2"/>
    <field x="8"/>
  </rowFields>
  <rowItems count="7">
    <i>
      <x/>
      <x v="1"/>
    </i>
    <i>
      <x v="1"/>
      <x/>
    </i>
    <i r="1">
      <x v="1"/>
    </i>
    <i>
      <x v="2"/>
      <x/>
    </i>
    <i r="1">
      <x v="1"/>
    </i>
    <i>
      <x v="3"/>
      <x v="1"/>
    </i>
    <i t="grand">
      <x/>
    </i>
  </rowItems>
  <colItems count="1">
    <i/>
  </colItems>
  <dataFields count="1">
    <dataField name="Sum of TDS AMT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Q29"/>
  <sheetViews>
    <sheetView tabSelected="1" workbookViewId="0">
      <selection activeCell="O20" sqref="O20"/>
    </sheetView>
  </sheetViews>
  <sheetFormatPr defaultColWidth="11.140625" defaultRowHeight="15"/>
  <cols>
    <col min="1" max="1" width="22.5703125" style="11" customWidth="1"/>
    <col min="2" max="2" width="12.85546875" style="4" customWidth="1"/>
    <col min="3" max="3" width="8.5703125" style="4" customWidth="1"/>
    <col min="4" max="4" width="7.140625" style="4" customWidth="1"/>
    <col min="5" max="5" width="13.42578125" style="5" customWidth="1"/>
    <col min="6" max="6" width="9.85546875" style="11" customWidth="1"/>
    <col min="7" max="7" width="11.28515625" style="4" customWidth="1"/>
    <col min="8" max="8" width="13.7109375" style="4" customWidth="1"/>
    <col min="9" max="11" width="11.140625" style="4"/>
    <col min="12" max="12" width="13.140625" style="4" customWidth="1"/>
    <col min="13" max="13" width="12.85546875" style="4" customWidth="1"/>
    <col min="14" max="14" width="7" style="4" customWidth="1"/>
    <col min="15" max="15" width="15.5703125" style="4" customWidth="1"/>
    <col min="16" max="16" width="12.85546875" style="4" bestFit="1" customWidth="1"/>
    <col min="17" max="17" width="7" style="4" bestFit="1" customWidth="1"/>
    <col min="18" max="18" width="22.42578125" style="4" customWidth="1"/>
    <col min="19" max="24" width="5" style="4" customWidth="1"/>
    <col min="25" max="26" width="6" style="4" customWidth="1"/>
    <col min="27" max="27" width="7" style="4" customWidth="1"/>
    <col min="28" max="28" width="11.28515625" style="4" customWidth="1"/>
    <col min="29" max="29" width="8.28515625" style="4" customWidth="1"/>
    <col min="30" max="30" width="9.85546875" style="4" customWidth="1"/>
    <col min="31" max="31" width="6.85546875" style="4" customWidth="1"/>
    <col min="32" max="32" width="9.85546875" style="4" customWidth="1"/>
    <col min="33" max="33" width="8.28515625" style="4" customWidth="1"/>
    <col min="34" max="34" width="9.85546875" style="4" customWidth="1"/>
    <col min="35" max="35" width="8.28515625" style="4" customWidth="1"/>
    <col min="36" max="36" width="9.85546875" style="4" customWidth="1"/>
    <col min="37" max="37" width="7.85546875" style="4" customWidth="1"/>
    <col min="38" max="38" width="10.85546875" style="4" customWidth="1"/>
    <col min="39" max="39" width="8.28515625" style="4" customWidth="1"/>
    <col min="40" max="40" width="10.85546875" style="4" customWidth="1"/>
    <col min="41" max="41" width="8.85546875" style="4" customWidth="1"/>
    <col min="42" max="42" width="11.85546875" style="4" bestFit="1" customWidth="1"/>
    <col min="43" max="43" width="11.28515625" style="4" bestFit="1" customWidth="1"/>
    <col min="44" max="16384" width="11.140625" style="4"/>
  </cols>
  <sheetData>
    <row r="1" spans="1:43">
      <c r="L1"/>
      <c r="M1"/>
    </row>
    <row r="2" spans="1:43">
      <c r="A2" s="3" t="s">
        <v>27</v>
      </c>
    </row>
    <row r="3" spans="1:43">
      <c r="A3" s="2" t="s">
        <v>0</v>
      </c>
      <c r="B3" s="2" t="s">
        <v>1</v>
      </c>
      <c r="C3" s="2" t="s">
        <v>2</v>
      </c>
      <c r="D3" s="2" t="s">
        <v>3</v>
      </c>
      <c r="E3" s="6" t="s">
        <v>4</v>
      </c>
      <c r="F3" s="2" t="s">
        <v>5</v>
      </c>
      <c r="G3" s="2" t="s">
        <v>6</v>
      </c>
      <c r="H3" s="2" t="s">
        <v>7</v>
      </c>
      <c r="I3" s="2" t="s">
        <v>8</v>
      </c>
      <c r="K3" s="3" t="s">
        <v>20</v>
      </c>
      <c r="O3" s="12" t="s">
        <v>44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>
      <c r="A4" s="1" t="s">
        <v>28</v>
      </c>
      <c r="B4" s="1" t="s">
        <v>15</v>
      </c>
      <c r="C4" s="1" t="s">
        <v>11</v>
      </c>
      <c r="D4" s="1"/>
      <c r="E4" s="7">
        <v>40663</v>
      </c>
      <c r="F4" s="9">
        <v>400000</v>
      </c>
      <c r="G4" s="1">
        <v>96000</v>
      </c>
      <c r="H4" s="1">
        <f>+F4-G4</f>
        <v>304000</v>
      </c>
      <c r="I4" s="1" t="s">
        <v>9</v>
      </c>
      <c r="K4" s="2" t="s">
        <v>2</v>
      </c>
      <c r="L4" s="2" t="s">
        <v>24</v>
      </c>
      <c r="M4" s="2" t="s">
        <v>25</v>
      </c>
      <c r="O4" s="12" t="s">
        <v>2</v>
      </c>
      <c r="P4" s="12" t="s">
        <v>8</v>
      </c>
      <c r="Q4" t="s">
        <v>45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>
      <c r="A5" s="1" t="s">
        <v>29</v>
      </c>
      <c r="B5" s="1" t="s">
        <v>16</v>
      </c>
      <c r="C5" s="1" t="s">
        <v>12</v>
      </c>
      <c r="D5" s="8">
        <v>0.01</v>
      </c>
      <c r="E5" s="7">
        <v>40656</v>
      </c>
      <c r="F5" s="9">
        <v>30303</v>
      </c>
      <c r="G5" s="1">
        <v>303</v>
      </c>
      <c r="H5" s="1">
        <f t="shared" ref="H5:H18" si="0">+F5-G5</f>
        <v>30000</v>
      </c>
      <c r="I5" s="1" t="s">
        <v>9</v>
      </c>
      <c r="K5" s="9" t="s">
        <v>11</v>
      </c>
      <c r="L5" s="1">
        <v>96000</v>
      </c>
      <c r="M5" s="1" t="s">
        <v>18</v>
      </c>
      <c r="O5" t="s">
        <v>11</v>
      </c>
      <c r="P5" t="s">
        <v>9</v>
      </c>
      <c r="Q5" s="13">
        <v>96000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>
      <c r="A6" s="1" t="s">
        <v>30</v>
      </c>
      <c r="B6" s="1" t="s">
        <v>16</v>
      </c>
      <c r="C6" s="1" t="s">
        <v>12</v>
      </c>
      <c r="D6" s="8">
        <v>0.02</v>
      </c>
      <c r="E6" s="7">
        <v>40642</v>
      </c>
      <c r="F6" s="9">
        <v>35360</v>
      </c>
      <c r="G6" s="1">
        <v>707</v>
      </c>
      <c r="H6" s="1">
        <f t="shared" si="0"/>
        <v>34653</v>
      </c>
      <c r="I6" s="1" t="s">
        <v>10</v>
      </c>
      <c r="K6" s="9" t="s">
        <v>12</v>
      </c>
      <c r="L6" s="1">
        <v>303</v>
      </c>
      <c r="M6" s="1" t="s">
        <v>18</v>
      </c>
      <c r="N6" s="10"/>
      <c r="O6" t="s">
        <v>13</v>
      </c>
      <c r="P6" t="s">
        <v>10</v>
      </c>
      <c r="Q6" s="13">
        <v>22610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>
      <c r="A7" s="1" t="s">
        <v>42</v>
      </c>
      <c r="B7" s="1" t="s">
        <v>16</v>
      </c>
      <c r="C7" s="1" t="s">
        <v>12</v>
      </c>
      <c r="D7" s="8">
        <v>0.02</v>
      </c>
      <c r="E7" s="7">
        <v>40656</v>
      </c>
      <c r="F7" s="9">
        <v>64795</v>
      </c>
      <c r="G7" s="1">
        <v>1296</v>
      </c>
      <c r="H7" s="1">
        <f t="shared" si="0"/>
        <v>63499</v>
      </c>
      <c r="I7" s="1" t="s">
        <v>10</v>
      </c>
      <c r="K7" s="9" t="s">
        <v>12</v>
      </c>
      <c r="L7" s="1">
        <v>4487</v>
      </c>
      <c r="M7" s="1" t="s">
        <v>21</v>
      </c>
      <c r="N7" s="10"/>
      <c r="O7"/>
      <c r="P7" t="s">
        <v>9</v>
      </c>
      <c r="Q7" s="13">
        <v>10100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>
      <c r="A8" s="1" t="s">
        <v>31</v>
      </c>
      <c r="B8" s="1" t="s">
        <v>16</v>
      </c>
      <c r="C8" s="1" t="s">
        <v>12</v>
      </c>
      <c r="D8" s="8">
        <v>0.02</v>
      </c>
      <c r="E8" s="7">
        <v>40635</v>
      </c>
      <c r="F8" s="9">
        <v>59548</v>
      </c>
      <c r="G8" s="1">
        <v>1191</v>
      </c>
      <c r="H8" s="1">
        <f t="shared" si="0"/>
        <v>58357</v>
      </c>
      <c r="I8" s="1" t="s">
        <v>10</v>
      </c>
      <c r="K8" s="9" t="s">
        <v>13</v>
      </c>
      <c r="L8" s="1">
        <v>22610</v>
      </c>
      <c r="M8" s="1" t="s">
        <v>21</v>
      </c>
      <c r="N8" s="10"/>
      <c r="O8" t="s">
        <v>12</v>
      </c>
      <c r="P8" t="s">
        <v>10</v>
      </c>
      <c r="Q8" s="13">
        <v>4487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>
      <c r="A9" s="1" t="s">
        <v>32</v>
      </c>
      <c r="B9" s="1" t="s">
        <v>16</v>
      </c>
      <c r="C9" s="1" t="s">
        <v>12</v>
      </c>
      <c r="D9" s="8">
        <v>0.02</v>
      </c>
      <c r="E9" s="7">
        <v>40646</v>
      </c>
      <c r="F9" s="9">
        <v>39359</v>
      </c>
      <c r="G9" s="1">
        <v>787</v>
      </c>
      <c r="H9" s="1">
        <f t="shared" ref="H9:H10" si="1">+F9-G9</f>
        <v>38572</v>
      </c>
      <c r="I9" s="1" t="s">
        <v>10</v>
      </c>
      <c r="K9" s="9" t="s">
        <v>13</v>
      </c>
      <c r="L9" s="1">
        <v>10100</v>
      </c>
      <c r="M9" s="1" t="s">
        <v>18</v>
      </c>
      <c r="N9" s="10"/>
      <c r="O9"/>
      <c r="P9" t="s">
        <v>9</v>
      </c>
      <c r="Q9" s="13">
        <v>303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>
      <c r="A10" s="1" t="s">
        <v>33</v>
      </c>
      <c r="B10" s="1" t="s">
        <v>16</v>
      </c>
      <c r="C10" s="1" t="s">
        <v>12</v>
      </c>
      <c r="D10" s="8">
        <v>0.02</v>
      </c>
      <c r="E10" s="7">
        <v>40653</v>
      </c>
      <c r="F10" s="9">
        <v>25313</v>
      </c>
      <c r="G10" s="1">
        <v>506</v>
      </c>
      <c r="H10" s="1">
        <f t="shared" si="1"/>
        <v>24807</v>
      </c>
      <c r="I10" s="1" t="s">
        <v>10</v>
      </c>
      <c r="K10" s="9" t="s">
        <v>14</v>
      </c>
      <c r="L10" s="1">
        <v>347780</v>
      </c>
      <c r="M10" s="1" t="s">
        <v>18</v>
      </c>
      <c r="O10" t="s">
        <v>14</v>
      </c>
      <c r="P10" t="s">
        <v>9</v>
      </c>
      <c r="Q10" s="13">
        <v>347780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>
      <c r="A11" s="1" t="s">
        <v>34</v>
      </c>
      <c r="B11" s="1" t="s">
        <v>17</v>
      </c>
      <c r="C11" s="1" t="s">
        <v>13</v>
      </c>
      <c r="D11" s="8">
        <v>0.1</v>
      </c>
      <c r="E11" s="7">
        <v>40655</v>
      </c>
      <c r="F11" s="9">
        <v>191075</v>
      </c>
      <c r="G11" s="1">
        <v>19108</v>
      </c>
      <c r="H11" s="1">
        <f t="shared" si="0"/>
        <v>171967</v>
      </c>
      <c r="I11" s="1" t="s">
        <v>10</v>
      </c>
      <c r="K11" s="2" t="s">
        <v>22</v>
      </c>
      <c r="L11" s="2">
        <f>SUM(L5:L10)</f>
        <v>481280</v>
      </c>
      <c r="M11" s="1"/>
      <c r="O11" t="s">
        <v>43</v>
      </c>
      <c r="P11"/>
      <c r="Q11" s="13">
        <v>481280</v>
      </c>
      <c r="R11"/>
      <c r="S11"/>
      <c r="T11"/>
      <c r="U11"/>
      <c r="V11"/>
      <c r="W11"/>
      <c r="X11"/>
      <c r="Y11"/>
      <c r="Z11"/>
      <c r="AA11"/>
      <c r="AB11"/>
    </row>
    <row r="12" spans="1:43">
      <c r="A12" s="1" t="s">
        <v>35</v>
      </c>
      <c r="B12" s="1" t="s">
        <v>17</v>
      </c>
      <c r="C12" s="1" t="s">
        <v>13</v>
      </c>
      <c r="D12" s="8">
        <v>0.1</v>
      </c>
      <c r="E12" s="7">
        <v>40659</v>
      </c>
      <c r="F12" s="9">
        <v>17293</v>
      </c>
      <c r="G12" s="1">
        <v>1729</v>
      </c>
      <c r="H12" s="1">
        <f t="shared" si="0"/>
        <v>15564</v>
      </c>
      <c r="I12" s="1" t="s">
        <v>10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>
      <c r="A13" s="1" t="s">
        <v>36</v>
      </c>
      <c r="B13" s="1" t="s">
        <v>17</v>
      </c>
      <c r="C13" s="1" t="s">
        <v>13</v>
      </c>
      <c r="D13" s="8">
        <v>0.1</v>
      </c>
      <c r="E13" s="7">
        <v>40661</v>
      </c>
      <c r="F13" s="9">
        <v>17727</v>
      </c>
      <c r="G13" s="1">
        <v>1773</v>
      </c>
      <c r="H13" s="1">
        <f t="shared" si="0"/>
        <v>15954</v>
      </c>
      <c r="I13" s="1" t="s">
        <v>10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>
      <c r="A14" s="1" t="s">
        <v>37</v>
      </c>
      <c r="B14" s="1" t="s">
        <v>17</v>
      </c>
      <c r="C14" s="1" t="s">
        <v>13</v>
      </c>
      <c r="D14" s="8">
        <v>0.1</v>
      </c>
      <c r="E14" s="7">
        <v>40634</v>
      </c>
      <c r="F14" s="9">
        <v>46000</v>
      </c>
      <c r="G14" s="1">
        <v>4600</v>
      </c>
      <c r="H14" s="1">
        <f t="shared" si="0"/>
        <v>41400</v>
      </c>
      <c r="I14" s="1" t="s">
        <v>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>
      <c r="A15" s="1" t="s">
        <v>38</v>
      </c>
      <c r="B15" s="1" t="s">
        <v>23</v>
      </c>
      <c r="C15" s="1" t="s">
        <v>14</v>
      </c>
      <c r="D15" s="8">
        <v>0.1</v>
      </c>
      <c r="E15" s="7">
        <v>40634</v>
      </c>
      <c r="F15" s="9">
        <v>17648</v>
      </c>
      <c r="G15" s="1">
        <v>1765</v>
      </c>
      <c r="H15" s="1">
        <f t="shared" ref="H15" si="2">+F15-G15</f>
        <v>15883</v>
      </c>
      <c r="I15" s="1" t="s">
        <v>9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>
      <c r="A16" s="1" t="s">
        <v>39</v>
      </c>
      <c r="B16" s="1" t="s">
        <v>23</v>
      </c>
      <c r="C16" s="1" t="s">
        <v>14</v>
      </c>
      <c r="D16" s="8">
        <v>0.1</v>
      </c>
      <c r="E16" s="7">
        <v>40659</v>
      </c>
      <c r="F16" s="9">
        <v>14398</v>
      </c>
      <c r="G16" s="1">
        <v>1440</v>
      </c>
      <c r="H16" s="1">
        <f t="shared" si="0"/>
        <v>12958</v>
      </c>
      <c r="I16" s="1" t="s">
        <v>9</v>
      </c>
      <c r="L16"/>
      <c r="M16"/>
      <c r="N16"/>
    </row>
    <row r="17" spans="1:14">
      <c r="A17" s="1" t="s">
        <v>40</v>
      </c>
      <c r="B17" s="1" t="s">
        <v>17</v>
      </c>
      <c r="C17" s="1" t="s">
        <v>13</v>
      </c>
      <c r="D17" s="8">
        <v>0.1</v>
      </c>
      <c r="E17" s="7">
        <v>40634</v>
      </c>
      <c r="F17" s="9">
        <v>55000</v>
      </c>
      <c r="G17" s="1">
        <v>5500</v>
      </c>
      <c r="H17" s="1">
        <f t="shared" si="0"/>
        <v>49500</v>
      </c>
      <c r="I17" s="1" t="s">
        <v>9</v>
      </c>
      <c r="L17"/>
      <c r="M17"/>
      <c r="N17"/>
    </row>
    <row r="18" spans="1:14">
      <c r="A18" s="1" t="s">
        <v>41</v>
      </c>
      <c r="B18" s="1" t="s">
        <v>26</v>
      </c>
      <c r="C18" s="1" t="s">
        <v>14</v>
      </c>
      <c r="D18" s="8">
        <v>0.1</v>
      </c>
      <c r="E18" s="7">
        <v>40634</v>
      </c>
      <c r="F18" s="9">
        <v>3445750</v>
      </c>
      <c r="G18" s="1">
        <v>344575</v>
      </c>
      <c r="H18" s="1">
        <f t="shared" si="0"/>
        <v>3101175</v>
      </c>
      <c r="I18" s="1" t="s">
        <v>9</v>
      </c>
      <c r="L18"/>
      <c r="M18"/>
      <c r="N18"/>
    </row>
    <row r="19" spans="1:14">
      <c r="A19" s="2"/>
      <c r="B19" s="2" t="s">
        <v>19</v>
      </c>
      <c r="C19" s="2"/>
      <c r="D19" s="2"/>
      <c r="E19" s="6"/>
      <c r="F19" s="2">
        <f>SUM(F4:F18)</f>
        <v>4459569</v>
      </c>
      <c r="G19" s="2">
        <f>SUM(G4:G18)</f>
        <v>481280</v>
      </c>
      <c r="H19" s="2">
        <f>SUM(H4:H18)</f>
        <v>3978289</v>
      </c>
      <c r="I19" s="2"/>
      <c r="L19"/>
      <c r="M19"/>
      <c r="N19"/>
    </row>
    <row r="20" spans="1:14">
      <c r="L20"/>
      <c r="M20"/>
      <c r="N20"/>
    </row>
    <row r="26" spans="1:14" s="5" customFormat="1">
      <c r="H26" s="4"/>
      <c r="I26" s="4"/>
    </row>
    <row r="27" spans="1:14" s="5" customFormat="1">
      <c r="H27" s="4"/>
      <c r="I27" s="4"/>
    </row>
    <row r="28" spans="1:14" s="5" customFormat="1">
      <c r="H28" s="4"/>
      <c r="I28" s="4"/>
    </row>
    <row r="29" spans="1:14" s="5" customFormat="1">
      <c r="H29" s="4"/>
      <c r="I29" s="4"/>
    </row>
  </sheetData>
  <sortState ref="A4:I38">
    <sortCondition ref="B4:B38"/>
  </sortState>
  <pageMargins left="0.82" right="0.25" top="0.19" bottom="0.34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activeCell="A2" sqref="A2:A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april-11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2011-11-12T16:34:32Z</dcterms:modified>
</cp:coreProperties>
</file>