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300" windowHeight="8385" activeTab="3"/>
  </bookViews>
  <sheets>
    <sheet name="Macro1" sheetId="6" r:id="rId1"/>
    <sheet name="Chart1" sheetId="4" r:id="rId2"/>
    <sheet name="Sheet2" sheetId="5" r:id="rId3"/>
    <sheet name="New Chart" sheetId="1" r:id="rId4"/>
  </sheets>
  <definedNames>
    <definedName name="Sales_Series">OFFSET('New Chart'!$H$3,0,0,'New Chart'!$I$2)</definedName>
    <definedName name="Series_Headers">OFFSET('New Chart'!$G$3,0,0,'New Chart'!$I$2)</definedName>
  </definedNames>
  <calcPr calcId="144525"/>
</workbook>
</file>

<file path=xl/calcChain.xml><?xml version="1.0" encoding="utf-8"?>
<calcChain xmlns="http://schemas.openxmlformats.org/spreadsheetml/2006/main">
  <c r="I2" i="1" l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" i="1"/>
  <c r="G4" i="1" s="1"/>
  <c r="G3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<sst xmlns="http://schemas.openxmlformats.org/spreadsheetml/2006/main" count="34" uniqueCount="30">
  <si>
    <t>ALLINONE EYE CARE</t>
  </si>
  <si>
    <t>BAGH EYE CARE UK LTD</t>
  </si>
  <si>
    <t>C MY LENZ LIMITED</t>
  </si>
  <si>
    <t>IRIS OPTICAL LIMITED</t>
  </si>
  <si>
    <t>AMEX BV STERLING</t>
  </si>
  <si>
    <t>A &amp; T TOMSAZ</t>
  </si>
  <si>
    <t>AVRAMIS OPTICS</t>
  </si>
  <si>
    <t>GENERAL TRADING &amp; SERVICES</t>
  </si>
  <si>
    <t>GENESIS SRL</t>
  </si>
  <si>
    <t>GENESIS SRL (€)</t>
  </si>
  <si>
    <t>IBS SRL</t>
  </si>
  <si>
    <t>KAMINSKI CONSULTING (€)</t>
  </si>
  <si>
    <t>LINSE - XPRESS</t>
  </si>
  <si>
    <t>LINSENSUPPE DE PLAZ GMBH</t>
  </si>
  <si>
    <t>O3 OPTIKA KFT</t>
  </si>
  <si>
    <t>P G TRADING CO</t>
  </si>
  <si>
    <t>SAURUS LTD</t>
  </si>
  <si>
    <t>TRENDOPTIC H&amp;V GMBH</t>
  </si>
  <si>
    <t>VE VISION HEALTHCARE LTD</t>
  </si>
  <si>
    <t>VOLENS GMBH &amp; CO K.G.</t>
  </si>
  <si>
    <t>JIAX INTERNATIONAL PTE LTD</t>
  </si>
  <si>
    <t>LANCE HAMILTON</t>
  </si>
  <si>
    <t>MED IN HOLDINGS LTD.</t>
  </si>
  <si>
    <t>OBELIX LIMITED</t>
  </si>
  <si>
    <t>OPTIC CENTRE NOVOBIRSK</t>
  </si>
  <si>
    <t>SIMSON TRADING</t>
  </si>
  <si>
    <t>Rank</t>
  </si>
  <si>
    <t>Company Name</t>
  </si>
  <si>
    <t>Sales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</si>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</sst>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Bookman Old Style"/>
      <family val="2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indexed="8"/>
      <name val="Calibri"/>
      <family val="2"/>
    </font>
    <font>
      <sz val="11"/>
      <color theme="1" tint="0.499984740745262"/>
      <name val="Bookman Old Style"/>
      <family val="2"/>
    </font>
    <font>
      <b/>
      <sz val="11"/>
      <color theme="1" tint="0.499984740745262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0" fillId="3" borderId="0" xfId="0" applyFill="1" applyBorder="1"/>
    <xf numFmtId="0" fontId="2" fillId="3" borderId="0" xfId="1" applyFont="1" applyFill="1" applyBorder="1"/>
    <xf numFmtId="0" fontId="4" fillId="3" borderId="1" xfId="1" applyFont="1" applyFill="1" applyBorder="1"/>
    <xf numFmtId="0" fontId="4" fillId="3" borderId="1" xfId="3" applyFont="1" applyFill="1" applyBorder="1"/>
    <xf numFmtId="0" fontId="4" fillId="3" borderId="1" xfId="4" applyFont="1" applyFill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4" fillId="2" borderId="1" xfId="5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0" fillId="3" borderId="0" xfId="0" applyNumberFormat="1" applyFill="1" applyBorder="1"/>
  </cellXfs>
  <cellStyles count="6">
    <cellStyle name="Normal" xfId="0" builtinId="0"/>
    <cellStyle name="Normal 2" xfId="1"/>
    <cellStyle name="Normal 3" xfId="3"/>
    <cellStyle name="Normal 4" xfId="4"/>
    <cellStyle name="Normal 5" xfId="5"/>
    <cellStyle name="Normal_Sheet2" xfId="2"/>
  </cellStyles>
  <dxfs count="0"/>
  <tableStyles count="0" defaultTableStyle="TableStyleMedium9" defaultPivotStyle="PivotStyleLight16"/>
  <colors>
    <mruColors>
      <color rgb="FFFF3300"/>
      <color rgb="FF0000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multiLvlStrRef>
              <c:f>'New Chart'!$B$3:$C$29</c:f>
              <c:multiLvlStrCache>
                <c:ptCount val="27"/>
                <c:lvl>
                  <c:pt idx="0">
                    <c:v>ALLINONE EYE CARE</c:v>
                  </c:pt>
                  <c:pt idx="1">
                    <c:v>BAGH EYE CARE UK LTD</c:v>
                  </c:pt>
                  <c:pt idx="2">
                    <c:v>C MY LENZ LIMITED</c:v>
                  </c:pt>
                  <c:pt idx="3">
                    <c:v>IRIS OPTICAL LIMITED</c:v>
                  </c:pt>
                  <c:pt idx="4">
                    <c:v>AMEX BV STERLING</c:v>
                  </c:pt>
                  <c:pt idx="5">
                    <c:v>A &amp; T TOMSAZ</c:v>
                  </c:pt>
                  <c:pt idx="6">
                    <c:v>AVRAMIS OPTICS</c:v>
                  </c:pt>
                  <c:pt idx="7">
                    <c:v>GENERAL TRADING &amp; SERVICES</c:v>
                  </c:pt>
                  <c:pt idx="8">
                    <c:v>GENESIS SRL</c:v>
                  </c:pt>
                  <c:pt idx="9">
                    <c:v>GENESIS SRL (€)</c:v>
                  </c:pt>
                  <c:pt idx="10">
                    <c:v>IBS SRL</c:v>
                  </c:pt>
                  <c:pt idx="11">
                    <c:v>KAMINSKI CONSULTING (€)</c:v>
                  </c:pt>
                  <c:pt idx="12">
                    <c:v>LINSE - XPRESS</c:v>
                  </c:pt>
                  <c:pt idx="13">
                    <c:v>LINSENSUPPE DE PLAZ GMBH</c:v>
                  </c:pt>
                  <c:pt idx="14">
                    <c:v>O3 OPTIKA KFT</c:v>
                  </c:pt>
                  <c:pt idx="15">
                    <c:v>P G TRADING CO</c:v>
                  </c:pt>
                  <c:pt idx="16">
                    <c:v>SAURUS LTD</c:v>
                  </c:pt>
                  <c:pt idx="17">
                    <c:v>TRENDOPTIC H&amp;V GMBH</c:v>
                  </c:pt>
                  <c:pt idx="18">
                    <c:v>VE VISION HEALTHCARE LTD</c:v>
                  </c:pt>
                  <c:pt idx="19">
                    <c:v>VOLENS GMBH &amp; CO K.G.</c:v>
                  </c:pt>
                  <c:pt idx="20">
                    <c:v>JIAX INTERNATIONAL PTE LTD</c:v>
                  </c:pt>
                  <c:pt idx="21">
                    <c:v>LANCE HAMILTON</c:v>
                  </c:pt>
                  <c:pt idx="22">
                    <c:v>MED IN HOLDINGS LTD.</c:v>
                  </c:pt>
                  <c:pt idx="23">
                    <c:v>OBELIX LIMITED</c:v>
                  </c:pt>
                  <c:pt idx="24">
                    <c:v>OPTIC CENTRE NOVOBIRSK</c:v>
                  </c:pt>
                  <c:pt idx="25">
                    <c:v>SAURUS LTD</c:v>
                  </c:pt>
                  <c:pt idx="26">
                    <c:v>SIMSON TRADING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</c:lvl>
              </c:multiLvlStrCache>
            </c:multiLvlStrRef>
          </c:cat>
          <c:val>
            <c:numRef>
              <c:f>'New Chart'!$D$3:$D$29</c:f>
              <c:numCache>
                <c:formatCode>#,##0</c:formatCode>
                <c:ptCount val="27"/>
                <c:pt idx="0">
                  <c:v>0</c:v>
                </c:pt>
                <c:pt idx="1">
                  <c:v>7740</c:v>
                </c:pt>
                <c:pt idx="2">
                  <c:v>319623.5</c:v>
                </c:pt>
                <c:pt idx="3">
                  <c:v>0</c:v>
                </c:pt>
                <c:pt idx="4">
                  <c:v>34985.480000000003</c:v>
                </c:pt>
                <c:pt idx="5">
                  <c:v>0</c:v>
                </c:pt>
                <c:pt idx="6">
                  <c:v>1634.85</c:v>
                </c:pt>
                <c:pt idx="7">
                  <c:v>0</c:v>
                </c:pt>
                <c:pt idx="8">
                  <c:v>0</c:v>
                </c:pt>
                <c:pt idx="9">
                  <c:v>13272.16</c:v>
                </c:pt>
                <c:pt idx="10">
                  <c:v>0</c:v>
                </c:pt>
                <c:pt idx="11">
                  <c:v>4044.72</c:v>
                </c:pt>
                <c:pt idx="12">
                  <c:v>0</c:v>
                </c:pt>
                <c:pt idx="13">
                  <c:v>50108.44</c:v>
                </c:pt>
                <c:pt idx="14">
                  <c:v>5117.6000000000004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4154.51</c:v>
                </c:pt>
                <c:pt idx="19">
                  <c:v>0</c:v>
                </c:pt>
                <c:pt idx="20">
                  <c:v>0</c:v>
                </c:pt>
                <c:pt idx="21">
                  <c:v>10849.19</c:v>
                </c:pt>
                <c:pt idx="22">
                  <c:v>10182.48</c:v>
                </c:pt>
                <c:pt idx="23">
                  <c:v>0</c:v>
                </c:pt>
                <c:pt idx="24">
                  <c:v>0</c:v>
                </c:pt>
                <c:pt idx="25">
                  <c:v>1077760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</c:pie3DChart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b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7531167979003"/>
          <c:y val="8.8049868766404193E-2"/>
          <c:w val="0.39196604330708662"/>
          <c:h val="0.62714566929133864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softRound"/>
              <a:bevelB w="152400" h="50800" prst="softRound"/>
            </a:sp3d>
          </c:spPr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52400" h="50800" prst="softRound"/>
              </a:sp3d>
            </c:spPr>
          </c:dPt>
          <c:dPt>
            <c:idx val="7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52400" h="50800" prst="softRound"/>
              </a:sp3d>
            </c:spPr>
          </c:dPt>
          <c:dPt>
            <c:idx val="8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52400" h="50800" prst="softRound"/>
              </a:sp3d>
            </c:spPr>
          </c:dPt>
          <c:dPt>
            <c:idx val="9"/>
            <c:bubble3D val="0"/>
            <c:spPr>
              <a:solidFill>
                <a:srgbClr val="FFFF66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52400" h="50800" prst="softRound"/>
              </a:sp3d>
            </c:spPr>
          </c:dPt>
          <c:dPt>
            <c:idx val="10"/>
            <c:bubble3D val="0"/>
            <c:spPr>
              <a:solidFill>
                <a:srgbClr val="000066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52400" h="50800" prst="softRound"/>
              </a:sp3d>
            </c:spPr>
          </c:dPt>
          <c:dPt>
            <c:idx val="11"/>
            <c:bubble3D val="0"/>
            <c:spPr>
              <a:solidFill>
                <a:srgbClr val="FF33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52400" h="50800" prst="softRound"/>
              </a:sp3d>
            </c:spPr>
          </c:dPt>
          <c:dLbls>
            <c:dLbl>
              <c:idx val="2"/>
              <c:layout>
                <c:manualLayout>
                  <c:x val="-9.0982064741907259E-2"/>
                  <c:y val="-0.11944444444444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2652654746281713"/>
                  <c:y val="-0.314069116360454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[0]!Series_Headers</c:f>
              <c:strCache>
                <c:ptCount val="12"/>
                <c:pt idx="0">
                  <c:v>SAURUS LTD</c:v>
                </c:pt>
                <c:pt idx="1">
                  <c:v>C MY LENZ LIMITED</c:v>
                </c:pt>
                <c:pt idx="2">
                  <c:v>LINSENSUPPE DE PLAZ GMBH</c:v>
                </c:pt>
                <c:pt idx="3">
                  <c:v>AMEX BV STERLING</c:v>
                </c:pt>
                <c:pt idx="4">
                  <c:v>GENESIS SRL (€)</c:v>
                </c:pt>
                <c:pt idx="5">
                  <c:v>LANCE HAMILTON</c:v>
                </c:pt>
                <c:pt idx="6">
                  <c:v>MED IN HOLDINGS LTD.</c:v>
                </c:pt>
                <c:pt idx="7">
                  <c:v>BAGH EYE CARE UK LTD</c:v>
                </c:pt>
                <c:pt idx="8">
                  <c:v>O3 OPTIKA KFT</c:v>
                </c:pt>
                <c:pt idx="9">
                  <c:v>VE VISION HEALTHCARE LTD</c:v>
                </c:pt>
                <c:pt idx="10">
                  <c:v>KAMINSKI CONSULTING (€)</c:v>
                </c:pt>
                <c:pt idx="11">
                  <c:v>AVRAMIS OPTICS</c:v>
                </c:pt>
              </c:strCache>
            </c:strRef>
          </c:cat>
          <c:val>
            <c:numRef>
              <c:f>[0]!Sales_Series</c:f>
              <c:numCache>
                <c:formatCode>#,##0</c:formatCode>
                <c:ptCount val="12"/>
                <c:pt idx="0">
                  <c:v>1077760</c:v>
                </c:pt>
                <c:pt idx="1">
                  <c:v>319623.5</c:v>
                </c:pt>
                <c:pt idx="2">
                  <c:v>50108.44</c:v>
                </c:pt>
                <c:pt idx="3">
                  <c:v>34985.480000000003</c:v>
                </c:pt>
                <c:pt idx="4">
                  <c:v>13272.16</c:v>
                </c:pt>
                <c:pt idx="5">
                  <c:v>10849.19</c:v>
                </c:pt>
                <c:pt idx="6">
                  <c:v>10182.48</c:v>
                </c:pt>
                <c:pt idx="7">
                  <c:v>7740</c:v>
                </c:pt>
                <c:pt idx="8">
                  <c:v>5117.6000000000004</c:v>
                </c:pt>
                <c:pt idx="9">
                  <c:v>4154.51</c:v>
                </c:pt>
                <c:pt idx="10">
                  <c:v>4044.72</c:v>
                </c:pt>
                <c:pt idx="11">
                  <c:v>1634.85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0"/>
      </c:pieChart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Sales Analysis</a:t>
            </a:r>
            <a:endParaRPr lang="en-US" sz="120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0991975612423454"/>
          <c:y val="9.6383202099737539E-2"/>
          <c:w val="0.39196604330708662"/>
          <c:h val="0.59936789151356085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softRound"/>
              <a:bevelB w="165100" prst="coolSlant"/>
            </a:sp3d>
          </c:spPr>
          <c:invertIfNegative val="0"/>
          <c:dPt>
            <c:idx val="6"/>
            <c:invertIfNegative val="0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65100" prst="coolSlant"/>
              </a:sp3d>
            </c:spPr>
          </c:dPt>
          <c:dPt>
            <c:idx val="7"/>
            <c:invertIfNegative val="0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65100" prst="coolSlant"/>
              </a:sp3d>
            </c:spPr>
          </c:dPt>
          <c:dPt>
            <c:idx val="8"/>
            <c:invertIfNegative val="0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65100" prst="coolSlant"/>
              </a:sp3d>
            </c:spPr>
          </c:dPt>
          <c:dPt>
            <c:idx val="9"/>
            <c:invertIfNegative val="0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65100" prst="coolSlant"/>
              </a:sp3d>
            </c:spPr>
          </c:dPt>
          <c:dPt>
            <c:idx val="10"/>
            <c:invertIfNegative val="0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65100" prst="coolSlant"/>
              </a:sp3d>
            </c:spPr>
          </c:dPt>
          <c:dPt>
            <c:idx val="11"/>
            <c:invertIfNegative val="0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softRound"/>
                <a:bevelB w="165100" prst="coolSlant"/>
              </a:sp3d>
            </c:spPr>
          </c:dPt>
          <c:dLbls>
            <c:numFmt formatCode="#,##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[0]!Series_Headers</c:f>
              <c:strCache>
                <c:ptCount val="12"/>
                <c:pt idx="0">
                  <c:v>SAURUS LTD</c:v>
                </c:pt>
                <c:pt idx="1">
                  <c:v>C MY LENZ LIMITED</c:v>
                </c:pt>
                <c:pt idx="2">
                  <c:v>LINSENSUPPE DE PLAZ GMBH</c:v>
                </c:pt>
                <c:pt idx="3">
                  <c:v>AMEX BV STERLING</c:v>
                </c:pt>
                <c:pt idx="4">
                  <c:v>GENESIS SRL (€)</c:v>
                </c:pt>
                <c:pt idx="5">
                  <c:v>LANCE HAMILTON</c:v>
                </c:pt>
                <c:pt idx="6">
                  <c:v>MED IN HOLDINGS LTD.</c:v>
                </c:pt>
                <c:pt idx="7">
                  <c:v>BAGH EYE CARE UK LTD</c:v>
                </c:pt>
                <c:pt idx="8">
                  <c:v>O3 OPTIKA KFT</c:v>
                </c:pt>
                <c:pt idx="9">
                  <c:v>VE VISION HEALTHCARE LTD</c:v>
                </c:pt>
                <c:pt idx="10">
                  <c:v>KAMINSKI CONSULTING (€)</c:v>
                </c:pt>
                <c:pt idx="11">
                  <c:v>AVRAMIS OPTICS</c:v>
                </c:pt>
              </c:strCache>
            </c:strRef>
          </c:cat>
          <c:val>
            <c:numRef>
              <c:f>[0]!Sales_Series</c:f>
              <c:numCache>
                <c:formatCode>#,##0</c:formatCode>
                <c:ptCount val="12"/>
                <c:pt idx="0">
                  <c:v>1077760</c:v>
                </c:pt>
                <c:pt idx="1">
                  <c:v>319623.5</c:v>
                </c:pt>
                <c:pt idx="2">
                  <c:v>50108.44</c:v>
                </c:pt>
                <c:pt idx="3">
                  <c:v>34985.480000000003</c:v>
                </c:pt>
                <c:pt idx="4">
                  <c:v>13272.16</c:v>
                </c:pt>
                <c:pt idx="5">
                  <c:v>10849.19</c:v>
                </c:pt>
                <c:pt idx="6">
                  <c:v>10182.48</c:v>
                </c:pt>
                <c:pt idx="7">
                  <c:v>7740</c:v>
                </c:pt>
                <c:pt idx="8">
                  <c:v>5117.6000000000004</c:v>
                </c:pt>
                <c:pt idx="9">
                  <c:v>4154.51</c:v>
                </c:pt>
                <c:pt idx="10">
                  <c:v>4044.72</c:v>
                </c:pt>
                <c:pt idx="11">
                  <c:v>1634.85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074816"/>
        <c:axId val="145073280"/>
      </c:barChart>
      <c:valAx>
        <c:axId val="14507328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45074816"/>
        <c:crossBetween val="between"/>
      </c:valAx>
      <c:catAx>
        <c:axId val="145074816"/>
        <c:scaling>
          <c:orientation val="minMax"/>
        </c:scaling>
        <c:delete val="0"/>
        <c:axPos val="l"/>
        <c:majorTickMark val="out"/>
        <c:minorTickMark val="none"/>
        <c:tickLblPos val="nextTo"/>
        <c:crossAx val="145073280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85723</xdr:colOff>
      <xdr:row>0</xdr:row>
      <xdr:rowOff>185737</xdr:rowOff>
    </xdr:from>
    <xdr:to>
      <xdr:col>17</xdr:col>
      <xdr:colOff>542923</xdr:colOff>
      <xdr:row>24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25</xdr:row>
      <xdr:rowOff>85725</xdr:rowOff>
    </xdr:from>
    <xdr:to>
      <xdr:col>17</xdr:col>
      <xdr:colOff>542925</xdr:colOff>
      <xdr:row>49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showGridLines="0" showRowColHeaders="0" tabSelected="1" topLeftCell="E25" workbookViewId="0">
      <selection activeCell="G44" sqref="G44"/>
    </sheetView>
  </sheetViews>
  <sheetFormatPr defaultRowHeight="15" x14ac:dyDescent="0.25"/>
  <cols>
    <col min="1" max="2" width="8.88671875" style="1"/>
    <col min="3" max="3" width="29" style="1" bestFit="1" customWidth="1"/>
    <col min="4" max="4" width="9.109375" style="1" bestFit="1" customWidth="1"/>
    <col min="5" max="5" width="1.77734375" style="1" customWidth="1"/>
    <col min="6" max="6" width="8.88671875" style="1"/>
    <col min="7" max="7" width="29" style="1" bestFit="1" customWidth="1"/>
    <col min="8" max="8" width="9.109375" style="1" bestFit="1" customWidth="1"/>
    <col min="9" max="16384" width="8.88671875" style="1"/>
  </cols>
  <sheetData>
    <row r="2" spans="1:9" x14ac:dyDescent="0.25">
      <c r="A2" s="6" t="s">
        <v>26</v>
      </c>
      <c r="B2" s="6" t="s">
        <v>29</v>
      </c>
      <c r="C2" s="6" t="s">
        <v>27</v>
      </c>
      <c r="D2" s="6" t="s">
        <v>28</v>
      </c>
      <c r="F2" s="6" t="s">
        <v>26</v>
      </c>
      <c r="G2" s="6" t="s">
        <v>27</v>
      </c>
      <c r="H2" s="6" t="s">
        <v>28</v>
      </c>
      <c r="I2" s="10">
        <f>COUNTA(H3:H29)-COUNTIF(H3:H29,0)</f>
        <v>12</v>
      </c>
    </row>
    <row r="3" spans="1:9" x14ac:dyDescent="0.25">
      <c r="A3" s="7">
        <f>(RANK(D3,$D$3:$D$29,0)+COUNTIF($D$3:D3,D3)-1)</f>
        <v>13</v>
      </c>
      <c r="B3" s="7">
        <v>1</v>
      </c>
      <c r="C3" s="3" t="s">
        <v>0</v>
      </c>
      <c r="D3" s="8">
        <v>0</v>
      </c>
      <c r="E3" s="2"/>
      <c r="F3" s="7">
        <v>1</v>
      </c>
      <c r="G3" s="3" t="str">
        <f>VLOOKUP(F3,$A$3:$D$29,3,0)</f>
        <v>SAURUS LTD</v>
      </c>
      <c r="H3" s="8">
        <f>VLOOKUP(F3,$A$3:$D$29,4,0)</f>
        <v>1077760</v>
      </c>
    </row>
    <row r="4" spans="1:9" x14ac:dyDescent="0.25">
      <c r="A4" s="7">
        <f>(RANK(D4,$D$3:$D$29,0)+COUNTIF($D$3:D4,D4)-1)</f>
        <v>8</v>
      </c>
      <c r="B4" s="7">
        <v>2</v>
      </c>
      <c r="C4" s="3" t="s">
        <v>1</v>
      </c>
      <c r="D4" s="9">
        <v>7740</v>
      </c>
      <c r="E4" s="2"/>
      <c r="F4" s="7">
        <f>F3+1</f>
        <v>2</v>
      </c>
      <c r="G4" s="3" t="str">
        <f t="shared" ref="G4:G29" si="0">VLOOKUP(F4,$A$3:$D$29,3,0)</f>
        <v>C MY LENZ LIMITED</v>
      </c>
      <c r="H4" s="8">
        <f t="shared" ref="H4:H29" si="1">VLOOKUP(F4,$A$3:$D$29,4,0)</f>
        <v>319623.5</v>
      </c>
    </row>
    <row r="5" spans="1:9" x14ac:dyDescent="0.25">
      <c r="A5" s="7">
        <f>(RANK(D5,$D$3:$D$29,0)+COUNTIF($D$3:D5,D5)-1)</f>
        <v>2</v>
      </c>
      <c r="B5" s="7">
        <v>3</v>
      </c>
      <c r="C5" s="3" t="s">
        <v>2</v>
      </c>
      <c r="D5" s="9">
        <v>319623.5</v>
      </c>
      <c r="E5" s="2"/>
      <c r="F5" s="7">
        <f t="shared" ref="F5:F29" si="2">F4+1</f>
        <v>3</v>
      </c>
      <c r="G5" s="3" t="str">
        <f t="shared" si="0"/>
        <v>LINSENSUPPE DE PLAZ GMBH</v>
      </c>
      <c r="H5" s="8">
        <f t="shared" si="1"/>
        <v>50108.44</v>
      </c>
    </row>
    <row r="6" spans="1:9" x14ac:dyDescent="0.25">
      <c r="A6" s="7">
        <f>(RANK(D6,$D$3:$D$29,0)+COUNTIF($D$3:D6,D6)-1)</f>
        <v>14</v>
      </c>
      <c r="B6" s="7">
        <v>4</v>
      </c>
      <c r="C6" s="3" t="s">
        <v>3</v>
      </c>
      <c r="D6" s="9">
        <v>0</v>
      </c>
      <c r="E6" s="2"/>
      <c r="F6" s="7">
        <f t="shared" si="2"/>
        <v>4</v>
      </c>
      <c r="G6" s="3" t="str">
        <f t="shared" si="0"/>
        <v>AMEX BV STERLING</v>
      </c>
      <c r="H6" s="8">
        <f t="shared" si="1"/>
        <v>34985.480000000003</v>
      </c>
    </row>
    <row r="7" spans="1:9" x14ac:dyDescent="0.25">
      <c r="A7" s="7">
        <f>(RANK(D7,$D$3:$D$29,0)+COUNTIF($D$3:D7,D7)-1)</f>
        <v>4</v>
      </c>
      <c r="B7" s="7">
        <v>5</v>
      </c>
      <c r="C7" s="4" t="s">
        <v>4</v>
      </c>
      <c r="D7" s="9">
        <v>34985.480000000003</v>
      </c>
      <c r="E7" s="2"/>
      <c r="F7" s="7">
        <f t="shared" si="2"/>
        <v>5</v>
      </c>
      <c r="G7" s="3" t="str">
        <f t="shared" si="0"/>
        <v>GENESIS SRL (€)</v>
      </c>
      <c r="H7" s="8">
        <f t="shared" si="1"/>
        <v>13272.16</v>
      </c>
    </row>
    <row r="8" spans="1:9" x14ac:dyDescent="0.25">
      <c r="A8" s="7">
        <f>(RANK(D8,$D$3:$D$29,0)+COUNTIF($D$3:D8,D8)-1)</f>
        <v>15</v>
      </c>
      <c r="B8" s="7">
        <v>6</v>
      </c>
      <c r="C8" s="4" t="s">
        <v>5</v>
      </c>
      <c r="D8" s="9">
        <v>0</v>
      </c>
      <c r="E8" s="2"/>
      <c r="F8" s="7">
        <f t="shared" si="2"/>
        <v>6</v>
      </c>
      <c r="G8" s="3" t="str">
        <f t="shared" si="0"/>
        <v>LANCE HAMILTON</v>
      </c>
      <c r="H8" s="8">
        <f t="shared" si="1"/>
        <v>10849.19</v>
      </c>
    </row>
    <row r="9" spans="1:9" x14ac:dyDescent="0.25">
      <c r="A9" s="7">
        <f>(RANK(D9,$D$3:$D$29,0)+COUNTIF($D$3:D9,D9)-1)</f>
        <v>12</v>
      </c>
      <c r="B9" s="7">
        <v>7</v>
      </c>
      <c r="C9" s="4" t="s">
        <v>6</v>
      </c>
      <c r="D9" s="9">
        <v>1634.85</v>
      </c>
      <c r="E9" s="2"/>
      <c r="F9" s="7">
        <f t="shared" si="2"/>
        <v>7</v>
      </c>
      <c r="G9" s="3" t="str">
        <f t="shared" si="0"/>
        <v>MED IN HOLDINGS LTD.</v>
      </c>
      <c r="H9" s="8">
        <f t="shared" si="1"/>
        <v>10182.48</v>
      </c>
    </row>
    <row r="10" spans="1:9" x14ac:dyDescent="0.25">
      <c r="A10" s="7">
        <f>(RANK(D10,$D$3:$D$29,0)+COUNTIF($D$3:D10,D10)-1)</f>
        <v>16</v>
      </c>
      <c r="B10" s="7">
        <v>8</v>
      </c>
      <c r="C10" s="4" t="s">
        <v>7</v>
      </c>
      <c r="D10" s="9">
        <v>0</v>
      </c>
      <c r="E10" s="2"/>
      <c r="F10" s="7">
        <f t="shared" si="2"/>
        <v>8</v>
      </c>
      <c r="G10" s="3" t="str">
        <f t="shared" si="0"/>
        <v>BAGH EYE CARE UK LTD</v>
      </c>
      <c r="H10" s="8">
        <f t="shared" si="1"/>
        <v>7740</v>
      </c>
    </row>
    <row r="11" spans="1:9" x14ac:dyDescent="0.25">
      <c r="A11" s="7">
        <f>(RANK(D11,$D$3:$D$29,0)+COUNTIF($D$3:D11,D11)-1)</f>
        <v>17</v>
      </c>
      <c r="B11" s="7">
        <v>9</v>
      </c>
      <c r="C11" s="4" t="s">
        <v>8</v>
      </c>
      <c r="D11" s="9">
        <v>0</v>
      </c>
      <c r="E11" s="2"/>
      <c r="F11" s="7">
        <f t="shared" si="2"/>
        <v>9</v>
      </c>
      <c r="G11" s="3" t="str">
        <f t="shared" si="0"/>
        <v>O3 OPTIKA KFT</v>
      </c>
      <c r="H11" s="8">
        <f t="shared" si="1"/>
        <v>5117.6000000000004</v>
      </c>
    </row>
    <row r="12" spans="1:9" x14ac:dyDescent="0.25">
      <c r="A12" s="7">
        <f>(RANK(D12,$D$3:$D$29,0)+COUNTIF($D$3:D12,D12)-1)</f>
        <v>5</v>
      </c>
      <c r="B12" s="7">
        <v>10</v>
      </c>
      <c r="C12" s="4" t="s">
        <v>9</v>
      </c>
      <c r="D12" s="9">
        <v>13272.16</v>
      </c>
      <c r="E12" s="2"/>
      <c r="F12" s="7">
        <f t="shared" si="2"/>
        <v>10</v>
      </c>
      <c r="G12" s="3" t="str">
        <f t="shared" si="0"/>
        <v>VE VISION HEALTHCARE LTD</v>
      </c>
      <c r="H12" s="8">
        <f t="shared" si="1"/>
        <v>4154.51</v>
      </c>
    </row>
    <row r="13" spans="1:9" x14ac:dyDescent="0.25">
      <c r="A13" s="7">
        <f>(RANK(D13,$D$3:$D$29,0)+COUNTIF($D$3:D13,D13)-1)</f>
        <v>18</v>
      </c>
      <c r="B13" s="7">
        <v>11</v>
      </c>
      <c r="C13" s="4" t="s">
        <v>10</v>
      </c>
      <c r="D13" s="9">
        <v>0</v>
      </c>
      <c r="E13" s="2"/>
      <c r="F13" s="7">
        <f t="shared" si="2"/>
        <v>11</v>
      </c>
      <c r="G13" s="3" t="str">
        <f t="shared" si="0"/>
        <v>KAMINSKI CONSULTING (€)</v>
      </c>
      <c r="H13" s="8">
        <f t="shared" si="1"/>
        <v>4044.72</v>
      </c>
    </row>
    <row r="14" spans="1:9" x14ac:dyDescent="0.25">
      <c r="A14" s="7">
        <f>(RANK(D14,$D$3:$D$29,0)+COUNTIF($D$3:D14,D14)-1)</f>
        <v>11</v>
      </c>
      <c r="B14" s="7">
        <v>12</v>
      </c>
      <c r="C14" s="4" t="s">
        <v>11</v>
      </c>
      <c r="D14" s="9">
        <v>4044.72</v>
      </c>
      <c r="E14" s="2"/>
      <c r="F14" s="7">
        <f t="shared" si="2"/>
        <v>12</v>
      </c>
      <c r="G14" s="3" t="str">
        <f t="shared" si="0"/>
        <v>AVRAMIS OPTICS</v>
      </c>
      <c r="H14" s="8">
        <f t="shared" si="1"/>
        <v>1634.85</v>
      </c>
    </row>
    <row r="15" spans="1:9" x14ac:dyDescent="0.25">
      <c r="A15" s="7">
        <f>(RANK(D15,$D$3:$D$29,0)+COUNTIF($D$3:D15,D15)-1)</f>
        <v>19</v>
      </c>
      <c r="B15" s="7">
        <v>13</v>
      </c>
      <c r="C15" s="4" t="s">
        <v>12</v>
      </c>
      <c r="D15" s="9">
        <v>0</v>
      </c>
      <c r="E15" s="2"/>
      <c r="F15" s="7">
        <f t="shared" si="2"/>
        <v>13</v>
      </c>
      <c r="G15" s="3" t="str">
        <f t="shared" si="0"/>
        <v>ALLINONE EYE CARE</v>
      </c>
      <c r="H15" s="8">
        <f t="shared" si="1"/>
        <v>0</v>
      </c>
    </row>
    <row r="16" spans="1:9" x14ac:dyDescent="0.25">
      <c r="A16" s="7">
        <f>(RANK(D16,$D$3:$D$29,0)+COUNTIF($D$3:D16,D16)-1)</f>
        <v>3</v>
      </c>
      <c r="B16" s="7">
        <v>14</v>
      </c>
      <c r="C16" s="4" t="s">
        <v>13</v>
      </c>
      <c r="D16" s="9">
        <v>50108.44</v>
      </c>
      <c r="E16" s="2"/>
      <c r="F16" s="7">
        <f t="shared" si="2"/>
        <v>14</v>
      </c>
      <c r="G16" s="3" t="str">
        <f t="shared" si="0"/>
        <v>IRIS OPTICAL LIMITED</v>
      </c>
      <c r="H16" s="8">
        <f t="shared" si="1"/>
        <v>0</v>
      </c>
    </row>
    <row r="17" spans="1:8" x14ac:dyDescent="0.25">
      <c r="A17" s="7">
        <f>(RANK(D17,$D$3:$D$29,0)+COUNTIF($D$3:D17,D17)-1)</f>
        <v>9</v>
      </c>
      <c r="B17" s="7">
        <v>15</v>
      </c>
      <c r="C17" s="4" t="s">
        <v>14</v>
      </c>
      <c r="D17" s="9">
        <v>5117.6000000000004</v>
      </c>
      <c r="E17" s="2"/>
      <c r="F17" s="7">
        <f t="shared" si="2"/>
        <v>15</v>
      </c>
      <c r="G17" s="3" t="str">
        <f t="shared" si="0"/>
        <v>A &amp; T TOMSAZ</v>
      </c>
      <c r="H17" s="8">
        <f t="shared" si="1"/>
        <v>0</v>
      </c>
    </row>
    <row r="18" spans="1:8" x14ac:dyDescent="0.25">
      <c r="A18" s="7">
        <f>(RANK(D18,$D$3:$D$29,0)+COUNTIF($D$3:D18,D18)-1)</f>
        <v>20</v>
      </c>
      <c r="B18" s="7">
        <v>16</v>
      </c>
      <c r="C18" s="4" t="s">
        <v>15</v>
      </c>
      <c r="D18" s="9">
        <v>0</v>
      </c>
      <c r="E18" s="2"/>
      <c r="F18" s="7">
        <f t="shared" si="2"/>
        <v>16</v>
      </c>
      <c r="G18" s="3" t="str">
        <f t="shared" si="0"/>
        <v>GENERAL TRADING &amp; SERVICES</v>
      </c>
      <c r="H18" s="8">
        <f t="shared" si="1"/>
        <v>0</v>
      </c>
    </row>
    <row r="19" spans="1:8" x14ac:dyDescent="0.25">
      <c r="A19" s="7">
        <f>(RANK(D19,$D$3:$D$29,0)+COUNTIF($D$3:D19,D19)-1)</f>
        <v>21</v>
      </c>
      <c r="B19" s="7">
        <v>17</v>
      </c>
      <c r="C19" s="4" t="s">
        <v>16</v>
      </c>
      <c r="D19" s="9">
        <v>0</v>
      </c>
      <c r="E19" s="2"/>
      <c r="F19" s="7">
        <f t="shared" si="2"/>
        <v>17</v>
      </c>
      <c r="G19" s="3" t="str">
        <f t="shared" si="0"/>
        <v>GENESIS SRL</v>
      </c>
      <c r="H19" s="8">
        <f t="shared" si="1"/>
        <v>0</v>
      </c>
    </row>
    <row r="20" spans="1:8" x14ac:dyDescent="0.25">
      <c r="A20" s="7">
        <f>(RANK(D20,$D$3:$D$29,0)+COUNTIF($D$3:D20,D20)-1)</f>
        <v>22</v>
      </c>
      <c r="B20" s="7">
        <v>18</v>
      </c>
      <c r="C20" s="4" t="s">
        <v>17</v>
      </c>
      <c r="D20" s="9">
        <v>0</v>
      </c>
      <c r="E20" s="2"/>
      <c r="F20" s="7">
        <f t="shared" si="2"/>
        <v>18</v>
      </c>
      <c r="G20" s="3" t="str">
        <f t="shared" si="0"/>
        <v>IBS SRL</v>
      </c>
      <c r="H20" s="8">
        <f t="shared" si="1"/>
        <v>0</v>
      </c>
    </row>
    <row r="21" spans="1:8" x14ac:dyDescent="0.25">
      <c r="A21" s="7">
        <f>(RANK(D21,$D$3:$D$29,0)+COUNTIF($D$3:D21,D21)-1)</f>
        <v>10</v>
      </c>
      <c r="B21" s="7">
        <v>19</v>
      </c>
      <c r="C21" s="4" t="s">
        <v>18</v>
      </c>
      <c r="D21" s="9">
        <v>4154.51</v>
      </c>
      <c r="E21" s="2"/>
      <c r="F21" s="7">
        <f t="shared" si="2"/>
        <v>19</v>
      </c>
      <c r="G21" s="3" t="str">
        <f t="shared" si="0"/>
        <v>LINSE - XPRESS</v>
      </c>
      <c r="H21" s="8">
        <f t="shared" si="1"/>
        <v>0</v>
      </c>
    </row>
    <row r="22" spans="1:8" x14ac:dyDescent="0.25">
      <c r="A22" s="7">
        <f>(RANK(D22,$D$3:$D$29,0)+COUNTIF($D$3:D22,D22)-1)</f>
        <v>23</v>
      </c>
      <c r="B22" s="7">
        <v>20</v>
      </c>
      <c r="C22" s="4" t="s">
        <v>19</v>
      </c>
      <c r="D22" s="9">
        <v>0</v>
      </c>
      <c r="E22" s="2"/>
      <c r="F22" s="7">
        <f t="shared" si="2"/>
        <v>20</v>
      </c>
      <c r="G22" s="3" t="str">
        <f t="shared" si="0"/>
        <v>P G TRADING CO</v>
      </c>
      <c r="H22" s="8">
        <f t="shared" si="1"/>
        <v>0</v>
      </c>
    </row>
    <row r="23" spans="1:8" x14ac:dyDescent="0.25">
      <c r="A23" s="7">
        <f>(RANK(D23,$D$3:$D$29,0)+COUNTIF($D$3:D23,D23)-1)</f>
        <v>24</v>
      </c>
      <c r="B23" s="7">
        <v>21</v>
      </c>
      <c r="C23" s="5" t="s">
        <v>20</v>
      </c>
      <c r="D23" s="9">
        <v>0</v>
      </c>
      <c r="E23" s="2"/>
      <c r="F23" s="7">
        <f t="shared" si="2"/>
        <v>21</v>
      </c>
      <c r="G23" s="3" t="str">
        <f t="shared" si="0"/>
        <v>SAURUS LTD</v>
      </c>
      <c r="H23" s="8">
        <f t="shared" si="1"/>
        <v>0</v>
      </c>
    </row>
    <row r="24" spans="1:8" x14ac:dyDescent="0.25">
      <c r="A24" s="7">
        <f>(RANK(D24,$D$3:$D$29,0)+COUNTIF($D$3:D24,D24)-1)</f>
        <v>6</v>
      </c>
      <c r="B24" s="7">
        <v>22</v>
      </c>
      <c r="C24" s="5" t="s">
        <v>21</v>
      </c>
      <c r="D24" s="9">
        <v>10849.19</v>
      </c>
      <c r="E24" s="2"/>
      <c r="F24" s="7">
        <f t="shared" si="2"/>
        <v>22</v>
      </c>
      <c r="G24" s="3" t="str">
        <f t="shared" si="0"/>
        <v>TRENDOPTIC H&amp;V GMBH</v>
      </c>
      <c r="H24" s="8">
        <f t="shared" si="1"/>
        <v>0</v>
      </c>
    </row>
    <row r="25" spans="1:8" x14ac:dyDescent="0.25">
      <c r="A25" s="7">
        <f>(RANK(D25,$D$3:$D$29,0)+COUNTIF($D$3:D25,D25)-1)</f>
        <v>7</v>
      </c>
      <c r="B25" s="7">
        <v>23</v>
      </c>
      <c r="C25" s="5" t="s">
        <v>22</v>
      </c>
      <c r="D25" s="9">
        <v>10182.48</v>
      </c>
      <c r="E25" s="2"/>
      <c r="F25" s="7">
        <f t="shared" si="2"/>
        <v>23</v>
      </c>
      <c r="G25" s="3" t="str">
        <f t="shared" si="0"/>
        <v>VOLENS GMBH &amp; CO K.G.</v>
      </c>
      <c r="H25" s="8">
        <f t="shared" si="1"/>
        <v>0</v>
      </c>
    </row>
    <row r="26" spans="1:8" x14ac:dyDescent="0.25">
      <c r="A26" s="7">
        <f>(RANK(D26,$D$3:$D$29,0)+COUNTIF($D$3:D26,D26)-1)</f>
        <v>25</v>
      </c>
      <c r="B26" s="7">
        <v>24</v>
      </c>
      <c r="C26" s="5" t="s">
        <v>23</v>
      </c>
      <c r="D26" s="9">
        <v>0</v>
      </c>
      <c r="E26" s="2"/>
      <c r="F26" s="7">
        <f t="shared" si="2"/>
        <v>24</v>
      </c>
      <c r="G26" s="3" t="str">
        <f t="shared" si="0"/>
        <v>JIAX INTERNATIONAL PTE LTD</v>
      </c>
      <c r="H26" s="8">
        <f t="shared" si="1"/>
        <v>0</v>
      </c>
    </row>
    <row r="27" spans="1:8" x14ac:dyDescent="0.25">
      <c r="A27" s="7">
        <f>(RANK(D27,$D$3:$D$29,0)+COUNTIF($D$3:D27,D27)-1)</f>
        <v>26</v>
      </c>
      <c r="B27" s="7">
        <v>25</v>
      </c>
      <c r="C27" s="5" t="s">
        <v>24</v>
      </c>
      <c r="D27" s="9">
        <v>0</v>
      </c>
      <c r="E27" s="2"/>
      <c r="F27" s="7">
        <f t="shared" si="2"/>
        <v>25</v>
      </c>
      <c r="G27" s="3" t="str">
        <f t="shared" si="0"/>
        <v>OBELIX LIMITED</v>
      </c>
      <c r="H27" s="8">
        <f t="shared" si="1"/>
        <v>0</v>
      </c>
    </row>
    <row r="28" spans="1:8" x14ac:dyDescent="0.25">
      <c r="A28" s="7">
        <f>(RANK(D28,$D$3:$D$29,0)+COUNTIF($D$3:D28,D28)-1)</f>
        <v>1</v>
      </c>
      <c r="B28" s="7">
        <v>26</v>
      </c>
      <c r="C28" s="5" t="s">
        <v>16</v>
      </c>
      <c r="D28" s="9">
        <v>1077760</v>
      </c>
      <c r="E28" s="2"/>
      <c r="F28" s="7">
        <f t="shared" si="2"/>
        <v>26</v>
      </c>
      <c r="G28" s="3" t="str">
        <f t="shared" si="0"/>
        <v>OPTIC CENTRE NOVOBIRSK</v>
      </c>
      <c r="H28" s="8">
        <f t="shared" si="1"/>
        <v>0</v>
      </c>
    </row>
    <row r="29" spans="1:8" x14ac:dyDescent="0.25">
      <c r="A29" s="7">
        <f>(RANK(D29,$D$3:$D$29,0)+COUNTIF($D$3:D29,D29)-1)</f>
        <v>27</v>
      </c>
      <c r="B29" s="7">
        <v>27</v>
      </c>
      <c r="C29" s="5" t="s">
        <v>25</v>
      </c>
      <c r="D29" s="9">
        <v>0</v>
      </c>
      <c r="E29" s="2"/>
      <c r="F29" s="7">
        <f t="shared" si="2"/>
        <v>27</v>
      </c>
      <c r="G29" s="3" t="str">
        <f t="shared" si="0"/>
        <v>SIMSON TRADING</v>
      </c>
      <c r="H29" s="8">
        <f t="shared" si="1"/>
        <v>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Macro1</vt:lpstr>
      <vt:lpstr>Sheet2</vt:lpstr>
      <vt:lpstr>New Chart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Sweety</dc:creator>
  <cp:lastModifiedBy>deepu</cp:lastModifiedBy>
  <dcterms:created xsi:type="dcterms:W3CDTF">2011-08-04T11:56:00Z</dcterms:created>
  <dcterms:modified xsi:type="dcterms:W3CDTF">2011-09-04T17:23:07Z</dcterms:modified>
</cp:coreProperties>
</file>