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B14" i="2" l="1"/>
  <c r="B16" i="2" s="1"/>
  <c r="B15" i="2"/>
  <c r="B13" i="2"/>
  <c r="J8" i="2"/>
  <c r="J3" i="2"/>
  <c r="B4" i="2"/>
  <c r="B7" i="2"/>
  <c r="I16" i="2"/>
  <c r="B10" i="2"/>
  <c r="B18" i="2" l="1"/>
  <c r="B17" i="2" s="1"/>
</calcChain>
</file>

<file path=xl/sharedStrings.xml><?xml version="1.0" encoding="utf-8"?>
<sst xmlns="http://schemas.openxmlformats.org/spreadsheetml/2006/main" count="36" uniqueCount="28">
  <si>
    <t>Enter Current Basic</t>
  </si>
  <si>
    <t>Compulsory Benefits</t>
  </si>
  <si>
    <t>Balance for optional allowance</t>
  </si>
  <si>
    <t>Choose from the following;</t>
  </si>
  <si>
    <t xml:space="preserve">1. Conveyance Reimbursement/ Transport All.  </t>
  </si>
  <si>
    <t>2. Professional Development Allowance</t>
  </si>
  <si>
    <t>3. LTA</t>
  </si>
  <si>
    <t>4. Periodical</t>
  </si>
  <si>
    <t>6. Education All</t>
  </si>
  <si>
    <t>7. Home Office Furnishing (Grade VI &amp; Above)</t>
  </si>
  <si>
    <t>8. Telephone &amp; Internet</t>
  </si>
  <si>
    <t>9. Subsidy for House Building Loan</t>
  </si>
  <si>
    <t>10. Subsidy for Computer Loan</t>
  </si>
  <si>
    <t>11. Subsidy for Vechile Loan</t>
  </si>
  <si>
    <t>12. Coal Field Allowance</t>
  </si>
  <si>
    <t>13. Medical OPD</t>
  </si>
  <si>
    <t>14. Annual Advance</t>
  </si>
  <si>
    <t>5. Entertainment Allow (App to Gr VII to X)</t>
  </si>
  <si>
    <t>Grade</t>
  </si>
  <si>
    <t>1. Canteen All/Meal Voucher (Rs.2000/month)</t>
  </si>
  <si>
    <t>Total Variable Benefits</t>
  </si>
  <si>
    <t>List of Optional Allowance</t>
  </si>
  <si>
    <t>2. Travelling Allowance</t>
  </si>
  <si>
    <t>Tax Exemption</t>
  </si>
  <si>
    <t>To the exent utilised</t>
  </si>
  <si>
    <t>Special Allowance</t>
  </si>
  <si>
    <t>=IF(SUM($B$12:B12,VLOOKUP(A13,$H$3:$I$16,2,0))&gt;$B$10,"",VLOOKUP(A13,$H$3:$I$16,2,0))</t>
  </si>
  <si>
    <t>Conditional formating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</si>
</sst>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/>
    <xf numFmtId="10" fontId="0" fillId="0" borderId="0" xfId="0" applyNumberFormat="1"/>
    <xf numFmtId="4" fontId="0" fillId="0" borderId="0" xfId="0" applyNumberFormat="1"/>
    <xf numFmtId="0" fontId="0" fillId="2" borderId="0" xfId="0" applyFill="1"/>
    <xf numFmtId="0" fontId="0" fillId="0" borderId="0" xfId="0" quotePrefix="1"/>
  </cellXfs>
  <cellStyles count="1">
    <cellStyle name="Normal" xfId="0" builtinId="0"/>
  </cellStyles>
  <dxfs count="1">
    <dxf>
      <numFmt numFmtId="164" formatCode=";;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12</xdr:row>
      <xdr:rowOff>114300</xdr:rowOff>
    </xdr:from>
    <xdr:to>
      <xdr:col>4</xdr:col>
      <xdr:colOff>9525</xdr:colOff>
      <xdr:row>18</xdr:row>
      <xdr:rowOff>28575</xdr:rowOff>
    </xdr:to>
    <xdr:cxnSp macro="">
      <xdr:nvCxnSpPr>
        <xdr:cNvPr id="5" name="Connecteur droit 4"/>
        <xdr:cNvCxnSpPr/>
      </xdr:nvCxnSpPr>
      <xdr:spPr>
        <a:xfrm>
          <a:off x="3648075" y="2400300"/>
          <a:ext cx="1552575" cy="1057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1743075</xdr:colOff>
      <xdr:row>13</xdr:row>
      <xdr:rowOff>171450</xdr:rowOff>
    </xdr:from>
    <xdr:to>
      <xdr:col>4</xdr:col>
      <xdr:colOff>47625</xdr:colOff>
      <xdr:row>20</xdr:row>
      <xdr:rowOff>142875</xdr:rowOff>
    </xdr:to>
    <xdr:cxnSp macro="">
      <xdr:nvCxnSpPr>
        <xdr:cNvPr id="8" name="Connecteur droit 7"/>
        <xdr:cNvCxnSpPr/>
      </xdr:nvCxnSpPr>
      <xdr:spPr>
        <a:xfrm>
          <a:off x="1743075" y="2647950"/>
          <a:ext cx="3495675" cy="1304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1" sqref="E21"/>
    </sheetView>
  </sheetViews>
  <sheetFormatPr baseColWidth="10" defaultColWidth="9.140625" defaultRowHeight="15" x14ac:dyDescent="0.25"/>
  <cols>
    <col min="1" max="1" width="42.42578125" bestFit="1" customWidth="1"/>
    <col min="2" max="2" width="11" bestFit="1" customWidth="1"/>
    <col min="3" max="3" width="11" customWidth="1"/>
    <col min="4" max="4" width="13.42578125" customWidth="1"/>
    <col min="5" max="5" width="14.140625" bestFit="1" customWidth="1"/>
    <col min="6" max="6" width="18.42578125" bestFit="1" customWidth="1"/>
    <col min="7" max="7" width="15" customWidth="1"/>
    <col min="8" max="8" width="43.5703125" bestFit="1" customWidth="1"/>
    <col min="9" max="9" width="6" customWidth="1"/>
    <col min="10" max="10" width="14.140625" bestFit="1" customWidth="1"/>
    <col min="11" max="11" width="43.5703125" bestFit="1" customWidth="1"/>
  </cols>
  <sheetData>
    <row r="1" spans="1:10" x14ac:dyDescent="0.25">
      <c r="A1" t="s">
        <v>18</v>
      </c>
    </row>
    <row r="2" spans="1:10" x14ac:dyDescent="0.25">
      <c r="A2" t="s">
        <v>0</v>
      </c>
      <c r="B2">
        <v>22240</v>
      </c>
      <c r="H2" t="s">
        <v>21</v>
      </c>
      <c r="J2" t="s">
        <v>23</v>
      </c>
    </row>
    <row r="3" spans="1:10" x14ac:dyDescent="0.25">
      <c r="B3" s="2"/>
      <c r="C3" s="2"/>
      <c r="D3" s="2"/>
      <c r="E3" s="2"/>
      <c r="H3" t="s">
        <v>4</v>
      </c>
      <c r="I3" s="1">
        <v>0.1</v>
      </c>
      <c r="J3">
        <f>1600*12</f>
        <v>19200</v>
      </c>
    </row>
    <row r="4" spans="1:10" x14ac:dyDescent="0.25">
      <c r="A4" t="s">
        <v>20</v>
      </c>
      <c r="B4" s="2">
        <f>(30-1.5-6.95)%</f>
        <v>0.2155</v>
      </c>
      <c r="C4" s="2"/>
      <c r="D4" s="2"/>
      <c r="E4" s="2"/>
      <c r="H4" t="s">
        <v>5</v>
      </c>
      <c r="I4" s="1">
        <v>0.05</v>
      </c>
      <c r="J4" t="s">
        <v>24</v>
      </c>
    </row>
    <row r="5" spans="1:10" x14ac:dyDescent="0.25">
      <c r="H5" t="s">
        <v>6</v>
      </c>
      <c r="I5" s="1">
        <v>0.04</v>
      </c>
      <c r="J5" t="s">
        <v>24</v>
      </c>
    </row>
    <row r="6" spans="1:10" x14ac:dyDescent="0.25">
      <c r="A6" t="s">
        <v>1</v>
      </c>
      <c r="H6" t="s">
        <v>7</v>
      </c>
      <c r="I6" s="1">
        <v>0.02</v>
      </c>
      <c r="J6" t="s">
        <v>24</v>
      </c>
    </row>
    <row r="7" spans="1:10" x14ac:dyDescent="0.25">
      <c r="A7" t="s">
        <v>19</v>
      </c>
      <c r="B7" s="2">
        <f>2000/B2</f>
        <v>8.9928057553956831E-2</v>
      </c>
      <c r="C7" s="2"/>
      <c r="D7" s="2"/>
      <c r="E7" s="2"/>
      <c r="H7" t="s">
        <v>17</v>
      </c>
      <c r="I7" s="1">
        <v>0.05</v>
      </c>
      <c r="J7">
        <v>0</v>
      </c>
    </row>
    <row r="8" spans="1:10" x14ac:dyDescent="0.25">
      <c r="A8" t="s">
        <v>22</v>
      </c>
      <c r="B8" s="2">
        <v>0.02</v>
      </c>
      <c r="C8" s="2"/>
      <c r="D8" s="2"/>
      <c r="E8" s="2"/>
      <c r="H8" t="s">
        <v>8</v>
      </c>
      <c r="I8" s="1">
        <v>0.02</v>
      </c>
      <c r="J8">
        <f>2040*12</f>
        <v>24480</v>
      </c>
    </row>
    <row r="9" spans="1:10" x14ac:dyDescent="0.25">
      <c r="H9" t="s">
        <v>9</v>
      </c>
      <c r="I9" s="1">
        <v>7.0000000000000007E-2</v>
      </c>
    </row>
    <row r="10" spans="1:10" x14ac:dyDescent="0.25">
      <c r="A10" t="s">
        <v>2</v>
      </c>
      <c r="B10" s="2">
        <f>B4-B7-B8</f>
        <v>0.10557194244604316</v>
      </c>
      <c r="C10" s="2"/>
      <c r="D10" s="2"/>
      <c r="E10" s="2"/>
      <c r="H10" t="s">
        <v>10</v>
      </c>
      <c r="I10" s="1">
        <v>0.03</v>
      </c>
      <c r="J10" t="s">
        <v>24</v>
      </c>
    </row>
    <row r="11" spans="1:10" x14ac:dyDescent="0.25">
      <c r="H11" t="s">
        <v>11</v>
      </c>
      <c r="I11" s="1">
        <v>0.03</v>
      </c>
      <c r="J11">
        <v>0</v>
      </c>
    </row>
    <row r="12" spans="1:10" x14ac:dyDescent="0.25">
      <c r="A12" s="4" t="s">
        <v>3</v>
      </c>
      <c r="H12" t="s">
        <v>12</v>
      </c>
      <c r="I12" s="1">
        <v>0.01</v>
      </c>
      <c r="J12">
        <v>0</v>
      </c>
    </row>
    <row r="13" spans="1:10" x14ac:dyDescent="0.25">
      <c r="A13" t="s">
        <v>17</v>
      </c>
      <c r="B13" s="2">
        <f>IF(SUM($B$12:B12,VLOOKUP(A13,$H$3:$I$16,2,0))&gt;$B$10,"",VLOOKUP(A13,$H$3:$I$16,2,0))</f>
        <v>0.05</v>
      </c>
      <c r="C13" s="2"/>
      <c r="D13" s="3"/>
      <c r="E13" s="3"/>
      <c r="H13" t="s">
        <v>13</v>
      </c>
      <c r="I13" s="1">
        <v>0.02</v>
      </c>
      <c r="J13">
        <v>0</v>
      </c>
    </row>
    <row r="14" spans="1:10" x14ac:dyDescent="0.25">
      <c r="A14" t="s">
        <v>14</v>
      </c>
      <c r="B14" s="2">
        <f>IF(SUM($B$12:B13,VLOOKUP(A14,$H$3:$I$16,2,0))&gt;$B$10,"",VLOOKUP(A14,$H$3:$I$16,2,0))</f>
        <v>0.02</v>
      </c>
      <c r="C14" s="2"/>
      <c r="D14" s="2"/>
      <c r="E14" s="2"/>
      <c r="H14" t="s">
        <v>14</v>
      </c>
      <c r="I14" s="1">
        <v>0.02</v>
      </c>
    </row>
    <row r="15" spans="1:10" x14ac:dyDescent="0.25">
      <c r="A15" t="s">
        <v>10</v>
      </c>
      <c r="B15" s="2">
        <f>IF(SUM($B$12:B14,VLOOKUP(A15,$H$3:$I$16,2,0))&gt;$B$10,"",VLOOKUP(A15,$H$3:$I$16,2,0))</f>
        <v>0.03</v>
      </c>
      <c r="C15" s="2"/>
      <c r="D15" s="2"/>
      <c r="E15" s="2"/>
      <c r="H15" t="s">
        <v>15</v>
      </c>
      <c r="I15" s="1">
        <v>2.5000000000000001E-2</v>
      </c>
      <c r="J15">
        <v>15000</v>
      </c>
    </row>
    <row r="16" spans="1:10" x14ac:dyDescent="0.25">
      <c r="A16" t="s">
        <v>6</v>
      </c>
      <c r="B16" s="2" t="str">
        <f>IF(SUM($B$12:B15,VLOOKUP(A16,$H$3:$I$16,2,0))&gt;$B$10,"",VLOOKUP(A16,$H$3:$I$16,2,0))</f>
        <v/>
      </c>
      <c r="C16" s="2"/>
      <c r="D16" s="2"/>
      <c r="E16" s="2"/>
      <c r="H16" t="s">
        <v>16</v>
      </c>
      <c r="I16" s="1">
        <f>(825/B2)</f>
        <v>3.7095323741007193E-2</v>
      </c>
      <c r="J16" t="s">
        <v>24</v>
      </c>
    </row>
    <row r="17" spans="1:5" x14ac:dyDescent="0.25">
      <c r="A17" t="s">
        <v>25</v>
      </c>
      <c r="B17" s="2">
        <f>B10-B18</f>
        <v>5.5719424460431571E-3</v>
      </c>
    </row>
    <row r="18" spans="1:5" x14ac:dyDescent="0.25">
      <c r="B18" s="2">
        <f>SUM(B13:B16)</f>
        <v>0.1</v>
      </c>
      <c r="C18" s="2"/>
    </row>
    <row r="19" spans="1:5" x14ac:dyDescent="0.25">
      <c r="E19" s="5" t="s">
        <v>26</v>
      </c>
    </row>
    <row r="21" spans="1:5" x14ac:dyDescent="0.25">
      <c r="E21" t="s">
        <v>27</v>
      </c>
    </row>
  </sheetData>
  <conditionalFormatting sqref="A13:A16">
    <cfRule type="expression" dxfId="0" priority="1">
      <formula>B13=""</formula>
    </cfRule>
  </conditionalFormatting>
  <dataValidations count="3">
    <dataValidation type="custom" allowBlank="1" showInputMessage="1" showErrorMessage="1" sqref="C15:C16 C14:E14">
      <formula1>AND(C14&gt;0,C14&lt;=C11)</formula1>
    </dataValidation>
    <dataValidation type="custom" allowBlank="1" showInputMessage="1" showErrorMessage="1" sqref="B13:C13 B14:B16">
      <formula1>AND(B13&gt;0,B13&lt;=$B$10)</formula1>
    </dataValidation>
    <dataValidation type="list" allowBlank="1" showInputMessage="1" showErrorMessage="1" sqref="A13:A16">
      <formula1>$H$3:$H$16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BEML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Daniel</cp:lastModifiedBy>
  <dcterms:created xsi:type="dcterms:W3CDTF">2011-08-22T05:47:01Z</dcterms:created>
  <dcterms:modified xsi:type="dcterms:W3CDTF">2011-08-27T09:55:51Z</dcterms:modified>
</cp:coreProperties>
</file>