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" i="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7"/>
  <c r="G9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8"/>
  <c r="G7"/>
  <c r="E9"/>
  <c r="D9"/>
  <c r="D10"/>
  <c r="E10" s="1"/>
  <c r="D11" s="1"/>
  <c r="E11" s="1"/>
  <c r="D12" s="1"/>
  <c r="E12" s="1"/>
  <c r="D13" s="1"/>
  <c r="E13" s="1"/>
  <c r="D14" s="1"/>
  <c r="E14" s="1"/>
  <c r="D15" s="1"/>
  <c r="E15" s="1"/>
  <c r="D16" s="1"/>
  <c r="E16" s="1"/>
  <c r="D17" s="1"/>
  <c r="E17" s="1"/>
  <c r="D18" s="1"/>
  <c r="E18" s="1"/>
  <c r="D19" s="1"/>
  <c r="E19" s="1"/>
  <c r="D20" s="1"/>
  <c r="E20" s="1"/>
  <c r="D21" s="1"/>
  <c r="E21" s="1"/>
  <c r="D22" s="1"/>
  <c r="E22" s="1"/>
  <c r="D23" s="1"/>
  <c r="E23" s="1"/>
  <c r="D24" s="1"/>
  <c r="E24" s="1"/>
  <c r="D25" s="1"/>
  <c r="E25" s="1"/>
  <c r="D26" s="1"/>
  <c r="E26" s="1"/>
  <c r="E8"/>
  <c r="D8"/>
  <c r="E7"/>
  <c r="D7"/>
  <c r="B25"/>
  <c r="B26"/>
  <c r="B27" s="1"/>
  <c r="B9"/>
  <c r="B10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8"/>
</calcChain>
</file>

<file path=xl/sharedStrings.xml><?xml version="1.0" encoding="utf-8"?>
<sst xmlns="http://schemas.openxmlformats.org/spreadsheetml/2006/main" count="12" uniqueCount="12">
  <si>
    <t>X</t>
  </si>
  <si>
    <t>Y</t>
  </si>
  <si>
    <t>A</t>
  </si>
  <si>
    <t>B</t>
  </si>
  <si>
    <t>C</t>
  </si>
  <si>
    <t>D</t>
  </si>
  <si>
    <t>E</t>
  </si>
  <si>
    <t>F</t>
  </si>
  <si>
    <t>G</t>
  </si>
  <si>
    <t>Final Value</t>
  </si>
  <si>
    <t>Table I</t>
  </si>
  <si>
    <t>TableII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</si>
</sst>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J27"/>
  <sheetViews>
    <sheetView tabSelected="1" workbookViewId="0">
      <selection activeCell="N9" sqref="N9"/>
    </sheetView>
  </sheetViews>
  <sheetFormatPr defaultRowHeight="15"/>
  <cols>
    <col min="6" max="6" width="12" customWidth="1"/>
  </cols>
  <sheetData>
    <row r="2" spans="2:10" ht="15.75" thickBot="1"/>
    <row r="3" spans="2:10" ht="15.75" thickBot="1">
      <c r="B3" s="1" t="s">
        <v>0</v>
      </c>
      <c r="C3" s="2">
        <v>30</v>
      </c>
      <c r="F3" s="3" t="s">
        <v>9</v>
      </c>
      <c r="G3" s="4">
        <f>SUM(J7:J26)</f>
        <v>1092255.0784232093</v>
      </c>
    </row>
    <row r="4" spans="2:10" ht="15.75" thickBot="1">
      <c r="B4" s="23" t="s">
        <v>1</v>
      </c>
      <c r="C4" s="24">
        <v>20</v>
      </c>
    </row>
    <row r="5" spans="2:10" ht="15.75" thickBot="1">
      <c r="B5" s="25" t="s">
        <v>10</v>
      </c>
      <c r="C5" s="26"/>
      <c r="D5" s="26"/>
      <c r="E5" s="27"/>
      <c r="G5" s="25" t="s">
        <v>11</v>
      </c>
      <c r="H5" s="26"/>
      <c r="I5" s="26"/>
      <c r="J5" s="27"/>
    </row>
    <row r="6" spans="2:10">
      <c r="B6" s="6"/>
      <c r="C6" s="7" t="s">
        <v>2</v>
      </c>
      <c r="D6" s="7" t="s">
        <v>3</v>
      </c>
      <c r="E6" s="8" t="s">
        <v>4</v>
      </c>
      <c r="G6" s="14" t="s">
        <v>5</v>
      </c>
      <c r="H6" s="15" t="s">
        <v>6</v>
      </c>
      <c r="I6" s="15" t="s">
        <v>7</v>
      </c>
      <c r="J6" s="16" t="s">
        <v>8</v>
      </c>
    </row>
    <row r="7" spans="2:10">
      <c r="B7" s="9">
        <v>1</v>
      </c>
      <c r="C7" s="5">
        <v>5.6699999999999997E-3</v>
      </c>
      <c r="D7" s="5">
        <f>(1)</f>
        <v>1</v>
      </c>
      <c r="E7" s="10">
        <f>D7-C7</f>
        <v>0.99433000000000005</v>
      </c>
      <c r="G7" s="17">
        <f>C3</f>
        <v>30</v>
      </c>
      <c r="H7" s="18">
        <f>VLOOKUP(G7+1-$C$3,B7:E26,4)*100000</f>
        <v>99433</v>
      </c>
      <c r="I7" s="18">
        <f>1.06^-B7</f>
        <v>0.94339622641509424</v>
      </c>
      <c r="J7" s="19">
        <f>H7*I7</f>
        <v>93804.716981132064</v>
      </c>
    </row>
    <row r="8" spans="2:10">
      <c r="B8" s="9">
        <f>IF(B7&gt;=$C$4,"",B7+1)</f>
        <v>2</v>
      </c>
      <c r="C8" s="5">
        <v>5.6800000000000002E-3</v>
      </c>
      <c r="D8" s="5">
        <f>E7</f>
        <v>0.99433000000000005</v>
      </c>
      <c r="E8" s="10">
        <f>D8*(1-C8)</f>
        <v>0.98868220559999997</v>
      </c>
      <c r="G8" s="17">
        <f>IF(G7&gt;=$C$3+$C$4,"",G7+1)</f>
        <v>31</v>
      </c>
      <c r="H8" s="18">
        <f t="shared" ref="H8:H26" si="0">VLOOKUP(G8+1-$C$3,B8:E27,4)*100000</f>
        <v>98868.220560000002</v>
      </c>
      <c r="I8" s="18">
        <f t="shared" ref="I8:I26" si="1">1.06^-B8</f>
        <v>0.88999644001423983</v>
      </c>
      <c r="J8" s="19">
        <f t="shared" ref="J8:J26" si="2">H8*I8</f>
        <v>87992.364328942669</v>
      </c>
    </row>
    <row r="9" spans="2:10">
      <c r="B9" s="9">
        <f t="shared" ref="B9:B27" si="3">IF(B8&gt;=$C$4,"",B8+1)</f>
        <v>3</v>
      </c>
      <c r="C9" s="5">
        <v>5.6899999999999997E-3</v>
      </c>
      <c r="D9" s="5">
        <f t="shared" ref="D9:D26" si="4">E8</f>
        <v>0.98868220559999997</v>
      </c>
      <c r="E9" s="10">
        <f t="shared" ref="E9:E26" si="5">D9*(1-C9)</f>
        <v>0.98305660385013605</v>
      </c>
      <c r="G9" s="17">
        <f t="shared" ref="G9:G26" si="6">IF(G8&gt;=$C$3+$C$4,"",G8+1)</f>
        <v>32</v>
      </c>
      <c r="H9" s="18">
        <f t="shared" si="0"/>
        <v>98305.660385013602</v>
      </c>
      <c r="I9" s="18">
        <f t="shared" si="1"/>
        <v>0.8396192830323016</v>
      </c>
      <c r="J9" s="19">
        <f t="shared" si="2"/>
        <v>82539.328090482057</v>
      </c>
    </row>
    <row r="10" spans="2:10">
      <c r="B10" s="9">
        <f t="shared" si="3"/>
        <v>4</v>
      </c>
      <c r="C10" s="5">
        <v>5.7000000000000002E-3</v>
      </c>
      <c r="D10" s="5">
        <f t="shared" si="4"/>
        <v>0.98305660385013605</v>
      </c>
      <c r="E10" s="10">
        <f t="shared" si="5"/>
        <v>0.97745318120819025</v>
      </c>
      <c r="G10" s="17">
        <f t="shared" si="6"/>
        <v>33</v>
      </c>
      <c r="H10" s="18">
        <f t="shared" si="0"/>
        <v>97745.318120819022</v>
      </c>
      <c r="I10" s="18">
        <f t="shared" si="1"/>
        <v>0.79209366323802044</v>
      </c>
      <c r="J10" s="19">
        <f t="shared" si="2"/>
        <v>77423.447094685194</v>
      </c>
    </row>
    <row r="11" spans="2:10">
      <c r="B11" s="9">
        <f t="shared" si="3"/>
        <v>5</v>
      </c>
      <c r="C11" s="5">
        <v>5.7099999999999998E-3</v>
      </c>
      <c r="D11" s="5">
        <f t="shared" si="4"/>
        <v>0.97745318120819025</v>
      </c>
      <c r="E11" s="10">
        <f t="shared" si="5"/>
        <v>0.9718719235434915</v>
      </c>
      <c r="G11" s="17">
        <f t="shared" si="6"/>
        <v>34</v>
      </c>
      <c r="H11" s="18">
        <f t="shared" si="0"/>
        <v>97187.192354349143</v>
      </c>
      <c r="I11" s="18">
        <f t="shared" si="1"/>
        <v>0.74725817286605689</v>
      </c>
      <c r="J11" s="19">
        <f t="shared" si="2"/>
        <v>72623.923784692961</v>
      </c>
    </row>
    <row r="12" spans="2:10">
      <c r="B12" s="9">
        <f t="shared" si="3"/>
        <v>6</v>
      </c>
      <c r="C12" s="5">
        <v>5.7200000000000003E-3</v>
      </c>
      <c r="D12" s="5">
        <f t="shared" si="4"/>
        <v>0.9718719235434915</v>
      </c>
      <c r="E12" s="10">
        <f t="shared" si="5"/>
        <v>0.96631281614082276</v>
      </c>
      <c r="G12" s="17">
        <f t="shared" si="6"/>
        <v>35</v>
      </c>
      <c r="H12" s="18">
        <f t="shared" si="0"/>
        <v>96631.281614082283</v>
      </c>
      <c r="I12" s="18">
        <f t="shared" si="1"/>
        <v>0.70496054043967626</v>
      </c>
      <c r="J12" s="19">
        <f t="shared" si="2"/>
        <v>68121.240510042</v>
      </c>
    </row>
    <row r="13" spans="2:10">
      <c r="B13" s="9">
        <f t="shared" si="3"/>
        <v>7</v>
      </c>
      <c r="C13" s="5">
        <v>5.7299999999999999E-3</v>
      </c>
      <c r="D13" s="5">
        <f t="shared" si="4"/>
        <v>0.96631281614082276</v>
      </c>
      <c r="E13" s="10">
        <f t="shared" si="5"/>
        <v>0.96077584370433589</v>
      </c>
      <c r="G13" s="17">
        <f t="shared" si="6"/>
        <v>36</v>
      </c>
      <c r="H13" s="18">
        <f t="shared" si="0"/>
        <v>96077.584370433586</v>
      </c>
      <c r="I13" s="18">
        <f t="shared" si="1"/>
        <v>0.66505711362233599</v>
      </c>
      <c r="J13" s="19">
        <f t="shared" si="2"/>
        <v>63897.080945207024</v>
      </c>
    </row>
    <row r="14" spans="2:10">
      <c r="B14" s="9">
        <f t="shared" si="3"/>
        <v>8</v>
      </c>
      <c r="C14" s="5">
        <v>5.7400000000000003E-3</v>
      </c>
      <c r="D14" s="5">
        <f t="shared" si="4"/>
        <v>0.96077584370433589</v>
      </c>
      <c r="E14" s="10">
        <f t="shared" si="5"/>
        <v>0.95526099036147305</v>
      </c>
      <c r="G14" s="17">
        <f t="shared" si="6"/>
        <v>37</v>
      </c>
      <c r="H14" s="18">
        <f t="shared" si="0"/>
        <v>95526.099036147309</v>
      </c>
      <c r="I14" s="18">
        <f t="shared" si="1"/>
        <v>0.62741237134182648</v>
      </c>
      <c r="J14" s="19">
        <f t="shared" si="2"/>
        <v>59934.25632130335</v>
      </c>
    </row>
    <row r="15" spans="2:10">
      <c r="B15" s="9">
        <f t="shared" si="3"/>
        <v>9</v>
      </c>
      <c r="C15" s="5">
        <v>5.7499999999999999E-3</v>
      </c>
      <c r="D15" s="5">
        <f t="shared" si="4"/>
        <v>0.95526099036147305</v>
      </c>
      <c r="E15" s="10">
        <f t="shared" si="5"/>
        <v>0.9497682396668945</v>
      </c>
      <c r="G15" s="17">
        <f t="shared" si="6"/>
        <v>38</v>
      </c>
      <c r="H15" s="18">
        <f t="shared" si="0"/>
        <v>94976.823966689451</v>
      </c>
      <c r="I15" s="18">
        <f t="shared" si="1"/>
        <v>0.59189846353002495</v>
      </c>
      <c r="J15" s="19">
        <f t="shared" si="2"/>
        <v>56216.636176845139</v>
      </c>
    </row>
    <row r="16" spans="2:10">
      <c r="B16" s="9">
        <f t="shared" si="3"/>
        <v>10</v>
      </c>
      <c r="C16" s="5">
        <v>5.7600000000000004E-3</v>
      </c>
      <c r="D16" s="5">
        <f t="shared" si="4"/>
        <v>0.9497682396668945</v>
      </c>
      <c r="E16" s="10">
        <f t="shared" si="5"/>
        <v>0.94429757460641317</v>
      </c>
      <c r="G16" s="17">
        <f t="shared" si="6"/>
        <v>39</v>
      </c>
      <c r="H16" s="18">
        <f t="shared" si="0"/>
        <v>94429.757460641311</v>
      </c>
      <c r="I16" s="18">
        <f t="shared" si="1"/>
        <v>0.55839477691511785</v>
      </c>
      <c r="J16" s="19">
        <f t="shared" si="2"/>
        <v>52729.083351383488</v>
      </c>
    </row>
    <row r="17" spans="2:10">
      <c r="B17" s="9">
        <f t="shared" si="3"/>
        <v>11</v>
      </c>
      <c r="C17" s="5">
        <v>5.77E-3</v>
      </c>
      <c r="D17" s="5">
        <f t="shared" si="4"/>
        <v>0.94429757460641317</v>
      </c>
      <c r="E17" s="10">
        <f t="shared" si="5"/>
        <v>0.93884897760093411</v>
      </c>
      <c r="G17" s="17">
        <f t="shared" si="6"/>
        <v>40</v>
      </c>
      <c r="H17" s="18">
        <f t="shared" si="0"/>
        <v>93884.897760093416</v>
      </c>
      <c r="I17" s="18">
        <f t="shared" si="1"/>
        <v>0.52678752539162055</v>
      </c>
      <c r="J17" s="19">
        <f t="shared" si="2"/>
        <v>49457.392962684906</v>
      </c>
    </row>
    <row r="18" spans="2:10">
      <c r="B18" s="9">
        <f t="shared" si="3"/>
        <v>12</v>
      </c>
      <c r="C18" s="5">
        <v>5.7800000000000004E-3</v>
      </c>
      <c r="D18" s="5">
        <f t="shared" si="4"/>
        <v>0.93884897760093411</v>
      </c>
      <c r="E18" s="10">
        <f t="shared" si="5"/>
        <v>0.93342243051040075</v>
      </c>
      <c r="G18" s="17">
        <f t="shared" si="6"/>
        <v>41</v>
      </c>
      <c r="H18" s="18">
        <f t="shared" si="0"/>
        <v>93342.243051040074</v>
      </c>
      <c r="I18" s="18">
        <f t="shared" si="1"/>
        <v>0.4969693635770005</v>
      </c>
      <c r="J18" s="19">
        <f t="shared" si="2"/>
        <v>46388.235123925086</v>
      </c>
    </row>
    <row r="19" spans="2:10">
      <c r="B19" s="9">
        <f t="shared" si="3"/>
        <v>13</v>
      </c>
      <c r="C19" s="5">
        <v>5.7900000000000104E-3</v>
      </c>
      <c r="D19" s="5">
        <f t="shared" si="4"/>
        <v>0.93342243051040075</v>
      </c>
      <c r="E19" s="10">
        <f t="shared" si="5"/>
        <v>0.92801791463774552</v>
      </c>
      <c r="G19" s="17">
        <f t="shared" si="6"/>
        <v>42</v>
      </c>
      <c r="H19" s="18">
        <f t="shared" si="0"/>
        <v>92801.791463774556</v>
      </c>
      <c r="I19" s="18">
        <f t="shared" si="1"/>
        <v>0.46883902224245327</v>
      </c>
      <c r="J19" s="19">
        <f t="shared" si="2"/>
        <v>43509.101172224109</v>
      </c>
    </row>
    <row r="20" spans="2:10">
      <c r="B20" s="9">
        <f t="shared" si="3"/>
        <v>14</v>
      </c>
      <c r="C20" s="5">
        <v>5.80000000000001E-3</v>
      </c>
      <c r="D20" s="5">
        <f t="shared" si="4"/>
        <v>0.92801791463774552</v>
      </c>
      <c r="E20" s="10">
        <f t="shared" si="5"/>
        <v>0.92263541073284661</v>
      </c>
      <c r="G20" s="17">
        <f t="shared" si="6"/>
        <v>43</v>
      </c>
      <c r="H20" s="18">
        <f t="shared" si="0"/>
        <v>92263.541073284665</v>
      </c>
      <c r="I20" s="18">
        <f t="shared" si="1"/>
        <v>0.44230096437967292</v>
      </c>
      <c r="J20" s="19">
        <f t="shared" si="2"/>
        <v>40808.253193797369</v>
      </c>
    </row>
    <row r="21" spans="2:10">
      <c r="B21" s="9">
        <f t="shared" si="3"/>
        <v>15</v>
      </c>
      <c r="C21" s="5">
        <v>5.8100000000000096E-3</v>
      </c>
      <c r="D21" s="5">
        <f t="shared" si="4"/>
        <v>0.92263541073284661</v>
      </c>
      <c r="E21" s="10">
        <f t="shared" si="5"/>
        <v>0.91727489899648873</v>
      </c>
      <c r="G21" s="17">
        <f t="shared" si="6"/>
        <v>44</v>
      </c>
      <c r="H21" s="18">
        <f t="shared" si="0"/>
        <v>91727.489899648877</v>
      </c>
      <c r="I21" s="18">
        <f t="shared" si="1"/>
        <v>0.41726506073554037</v>
      </c>
      <c r="J21" s="19">
        <f t="shared" si="2"/>
        <v>38274.676644095656</v>
      </c>
    </row>
    <row r="22" spans="2:10">
      <c r="B22" s="9">
        <f t="shared" si="3"/>
        <v>16</v>
      </c>
      <c r="C22" s="5">
        <v>5.8200000000000101E-3</v>
      </c>
      <c r="D22" s="5">
        <f t="shared" si="4"/>
        <v>0.91727489899648873</v>
      </c>
      <c r="E22" s="10">
        <f t="shared" si="5"/>
        <v>0.91193635908432913</v>
      </c>
      <c r="G22" s="17">
        <f t="shared" si="6"/>
        <v>45</v>
      </c>
      <c r="H22" s="18">
        <f t="shared" si="0"/>
        <v>91193.635908432916</v>
      </c>
      <c r="I22" s="18">
        <f t="shared" si="1"/>
        <v>0.39364628371277405</v>
      </c>
      <c r="J22" s="19">
        <f t="shared" si="2"/>
        <v>35898.035873610403</v>
      </c>
    </row>
    <row r="23" spans="2:10">
      <c r="B23" s="9">
        <f t="shared" si="3"/>
        <v>17</v>
      </c>
      <c r="C23" s="5">
        <v>5.8300000000000097E-3</v>
      </c>
      <c r="D23" s="5">
        <f t="shared" si="4"/>
        <v>0.91193635908432913</v>
      </c>
      <c r="E23" s="10">
        <f t="shared" si="5"/>
        <v>0.90661977011086747</v>
      </c>
      <c r="G23" s="17">
        <f t="shared" si="6"/>
        <v>46</v>
      </c>
      <c r="H23" s="18">
        <f t="shared" si="0"/>
        <v>90661.977011086754</v>
      </c>
      <c r="I23" s="18">
        <f t="shared" si="1"/>
        <v>0.37136441859695657</v>
      </c>
      <c r="J23" s="19">
        <f t="shared" si="2"/>
        <v>33668.632381572876</v>
      </c>
    </row>
    <row r="24" spans="2:10">
      <c r="B24" s="9">
        <f t="shared" si="3"/>
        <v>18</v>
      </c>
      <c r="C24" s="5">
        <v>5.8400000000000101E-3</v>
      </c>
      <c r="D24" s="5">
        <f t="shared" si="4"/>
        <v>0.90661977011086747</v>
      </c>
      <c r="E24" s="10">
        <f t="shared" si="5"/>
        <v>0.90132511065342003</v>
      </c>
      <c r="G24" s="17">
        <f t="shared" si="6"/>
        <v>47</v>
      </c>
      <c r="H24" s="18">
        <f t="shared" si="0"/>
        <v>90132.511065341998</v>
      </c>
      <c r="I24" s="18">
        <f t="shared" si="1"/>
        <v>0.35034379112920433</v>
      </c>
      <c r="J24" s="19">
        <f t="shared" si="2"/>
        <v>31577.365630626875</v>
      </c>
    </row>
    <row r="25" spans="2:10">
      <c r="B25" s="9">
        <f>IF(B24&gt;=$C$4,"",B24+1)</f>
        <v>19</v>
      </c>
      <c r="C25" s="5">
        <v>5.8500000000000097E-3</v>
      </c>
      <c r="D25" s="5">
        <f t="shared" si="4"/>
        <v>0.90132511065342003</v>
      </c>
      <c r="E25" s="10">
        <f t="shared" si="5"/>
        <v>0.89605235875609746</v>
      </c>
      <c r="G25" s="17">
        <f t="shared" si="6"/>
        <v>48</v>
      </c>
      <c r="H25" s="18">
        <f t="shared" si="0"/>
        <v>89605.235875609738</v>
      </c>
      <c r="I25" s="18">
        <f t="shared" si="1"/>
        <v>0.3305130104992493</v>
      </c>
      <c r="J25" s="19">
        <f t="shared" si="2"/>
        <v>29615.69626574311</v>
      </c>
    </row>
    <row r="26" spans="2:10" ht="15.75" thickBot="1">
      <c r="B26" s="11">
        <f t="shared" si="3"/>
        <v>20</v>
      </c>
      <c r="C26" s="12">
        <v>5.8600000000000102E-3</v>
      </c>
      <c r="D26" s="12">
        <f t="shared" si="4"/>
        <v>0.89605235875609746</v>
      </c>
      <c r="E26" s="13">
        <f t="shared" si="5"/>
        <v>0.89080149193378677</v>
      </c>
      <c r="G26" s="20">
        <f t="shared" si="6"/>
        <v>49</v>
      </c>
      <c r="H26" s="21">
        <f t="shared" si="0"/>
        <v>89080.149193378675</v>
      </c>
      <c r="I26" s="21">
        <f t="shared" si="1"/>
        <v>0.31180472688608429</v>
      </c>
      <c r="J26" s="22">
        <f t="shared" si="2"/>
        <v>27775.61159021308</v>
      </c>
    </row>
    <row r="27" spans="2:10">
      <c r="B27" t="str">
        <f t="shared" si="3"/>
        <v/>
      </c>
    </row>
  </sheetData>
  <mergeCells count="2">
    <mergeCell ref="B5:E5"/>
    <mergeCell ref="G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2008-09-02T12:22:09Z</dcterms:modified>
</cp:coreProperties>
</file>